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<sst xmlns="http://schemas.openxmlformats.org/spreadsheetml/2006/main" count="225" uniqueCount="199">
  <si>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</si>
  <si>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</si>
  <si>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</si>
  <si>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</si>
  <si>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</si>
  <si>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</si>
  <si>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</si>
  <si>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</si>
  <si>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</si>
  <si>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</si>
  <si>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</si>
  <si>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</si>
  <si>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</si>
  <si>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</si>
  <si>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</si>
  <si>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</si>
  <si>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</si>
  <si>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</si>
  <si>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</si>
  <si>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</si>
  <si>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STATALE VIA MAR ROSSO</t>
  </si>
  <si>
    <t>00122 ROMA (RM) VIA MAR ROSSO, 68 C.F. 97198180586 C.M. RMIC8FM00V</t>
  </si>
  <si>
    <t>2242 del 12/12/2016</t>
  </si>
  <si>
    <t>8W00777854 del 06/12/2016</t>
  </si>
  <si>
    <t>45/PA del 16/12/2016</t>
  </si>
  <si>
    <t>815/INGLESE del 10/01/2017</t>
  </si>
  <si>
    <t>FatPAM 3 del 21/12/2016</t>
  </si>
  <si>
    <t>165/E/2016 del 21/12/2016</t>
  </si>
  <si>
    <t>0000000265 del 23/12/2016</t>
  </si>
  <si>
    <t>2027 del 14/11/2016</t>
  </si>
  <si>
    <t>560 del 27/12/2016</t>
  </si>
  <si>
    <t>561 del 27/12/2016</t>
  </si>
  <si>
    <t>PAE0035071 del 31/10/2016</t>
  </si>
  <si>
    <t>V5/0038198 del 31/12/2016</t>
  </si>
  <si>
    <t>V5/0038199 del 31/12/2016</t>
  </si>
  <si>
    <t>00888/16 del 15/11/2016</t>
  </si>
  <si>
    <t>170217700 del 02/01/2017</t>
  </si>
  <si>
    <t>001PA del 11/01/2017</t>
  </si>
  <si>
    <t>227/PA del 12/01/2017</t>
  </si>
  <si>
    <t>3PA del 12/01/2017</t>
  </si>
  <si>
    <t>2PA del 10/01/2017</t>
  </si>
  <si>
    <t>64 del 13/01/2017</t>
  </si>
  <si>
    <t>02PA 2016 del 03/10/2016</t>
  </si>
  <si>
    <t>251E del 19/01/2017</t>
  </si>
  <si>
    <t>122N del 23/01/2017</t>
  </si>
  <si>
    <t>241/PA del 26/01/2017</t>
  </si>
  <si>
    <t>8417000077 del 27/01/2017</t>
  </si>
  <si>
    <t>40279 del 31/01/2017</t>
  </si>
  <si>
    <t>168N del 30/01/2017</t>
  </si>
  <si>
    <t>00030/17 del 31/01/2017</t>
  </si>
  <si>
    <t>V5/0002905 del 31/01/2017</t>
  </si>
  <si>
    <t>V5/0002906 del 31/01/2017</t>
  </si>
  <si>
    <t>V3-1151 del 19/01/2017</t>
  </si>
  <si>
    <t>8W00099251 del 06/02/2017</t>
  </si>
  <si>
    <t>37/E/2017 del 13/02/2017</t>
  </si>
  <si>
    <t>103 del 16/01/2017</t>
  </si>
  <si>
    <t>251/PA del 09/02/2017</t>
  </si>
  <si>
    <t>259/PA del 14/02/2017</t>
  </si>
  <si>
    <t>PAE0041710 del 31/12/2016</t>
  </si>
  <si>
    <t>19/2017 PA del 07/02/2017</t>
  </si>
  <si>
    <t>PA201700012 del 31/01/2017</t>
  </si>
  <si>
    <t>9/2017/FE del 08/02/2017</t>
  </si>
  <si>
    <t>50/E/2017 del 27/02/2017</t>
  </si>
  <si>
    <t>103 del 19/01/2017</t>
  </si>
  <si>
    <t>1034 del 28/02/2017</t>
  </si>
  <si>
    <t>86 del 01/03/2017</t>
  </si>
  <si>
    <t>12PA del 15/02/2017</t>
  </si>
  <si>
    <t>2/02 del 17/03/2017</t>
  </si>
  <si>
    <t>16610243 del 16/03/2017</t>
  </si>
  <si>
    <t>16610246 del 22/03/2017</t>
  </si>
  <si>
    <t>2/23 del 28/03/2017</t>
  </si>
  <si>
    <t>6/01 del 05/04/2017</t>
  </si>
  <si>
    <t>5/01 del 24/03/2017</t>
  </si>
  <si>
    <t>3E del 28/03/2017</t>
  </si>
  <si>
    <t>5E del 01/04/2017</t>
  </si>
  <si>
    <t>0020PA/2017 del 28/02/2017</t>
  </si>
  <si>
    <t>V5/0006778 del 28/02/2017</t>
  </si>
  <si>
    <t>V5/0006779 del 28/02/2017</t>
  </si>
  <si>
    <t>V5/0010962 del 31/03/2017</t>
  </si>
  <si>
    <t>V5/0010963 del 31/03/2017</t>
  </si>
  <si>
    <t>144/2017 del 27/03/2017</t>
  </si>
  <si>
    <t>98/E/2017 del 23/03/2017</t>
  </si>
  <si>
    <t>132P del 31/03/2017</t>
  </si>
  <si>
    <t>54/2017/FE del 17/03/2017</t>
  </si>
  <si>
    <t>8W00243163 del 06/04/2017</t>
  </si>
  <si>
    <t>2094 del 11/04/2017</t>
  </si>
  <si>
    <t>121 del 05/04/2017</t>
  </si>
  <si>
    <t>126 del 06/04/2017</t>
  </si>
  <si>
    <t>125 del 06/04/2017</t>
  </si>
  <si>
    <t>FATTPA 11_17 del 13/04/2017</t>
  </si>
  <si>
    <t>10/TO del 03/05/2017</t>
  </si>
  <si>
    <t>00000026/11/2017 del 10/05/2017</t>
  </si>
  <si>
    <t>0059PA/2017 del 20/04/2017</t>
  </si>
  <si>
    <t>5PA del 07/04/2017</t>
  </si>
  <si>
    <t>6PA del 07/04/2017</t>
  </si>
  <si>
    <t>0000093 del 28/04/2017</t>
  </si>
  <si>
    <t>V2/522370 del 30/03/2017</t>
  </si>
  <si>
    <t>679/06/2017 del 15/05/2017</t>
  </si>
  <si>
    <t>V5/0014900 del 30/04/2017</t>
  </si>
  <si>
    <t>V5/0014901 del 30/04/2017</t>
  </si>
  <si>
    <t>PAD000134 del 30/04/2017</t>
  </si>
  <si>
    <t>PAD000135 del 30/04/2017</t>
  </si>
  <si>
    <t>0000086 del 28/04/2017</t>
  </si>
  <si>
    <t>171126355 del 02/05/2017</t>
  </si>
  <si>
    <t>238N del 07/02/2017</t>
  </si>
  <si>
    <t>00000029/11/2017 del 17/05/2017</t>
  </si>
  <si>
    <t>847 del 19/05/2017</t>
  </si>
  <si>
    <t>1617013261 del 17/05/2017</t>
  </si>
  <si>
    <t>90 del 18/05/2017</t>
  </si>
  <si>
    <t>FATTPA 20_17 del 22/05/2017</t>
  </si>
  <si>
    <t>V3-10250 del 18/04/2017</t>
  </si>
  <si>
    <t>11PA del 15/02/2017</t>
  </si>
  <si>
    <t>11-2017/PA del 12/05/2017</t>
  </si>
  <si>
    <t>00000030/11/2017 del 17/05/2017</t>
  </si>
  <si>
    <t>2357 del 24/04/2017</t>
  </si>
  <si>
    <t>42PA del 10/04/2017</t>
  </si>
  <si>
    <t>43PA del 08/04/2017</t>
  </si>
  <si>
    <t>44PA del 24/04/2017</t>
  </si>
  <si>
    <t>11/17 del 22/05/2017</t>
  </si>
  <si>
    <t>1617015953 del 07/06/2017</t>
  </si>
  <si>
    <t>001/2017 del 26/05/2017</t>
  </si>
  <si>
    <t>8A del 05/06/2017</t>
  </si>
  <si>
    <t>8W00363031 del 07/06/2017</t>
  </si>
  <si>
    <t>102 del 01/06/2017</t>
  </si>
  <si>
    <t>183/E/2017 del 13/06/2017</t>
  </si>
  <si>
    <t>A- 149 del 14/06/2017</t>
  </si>
  <si>
    <t>403/PA del 01/06/2017</t>
  </si>
  <si>
    <t>87/F del 19/06/2017</t>
  </si>
  <si>
    <t>10A del 21/06/2017</t>
  </si>
  <si>
    <t>59PA del 05/06/2017</t>
  </si>
  <si>
    <t>PAE0005134 del 28/02/2017</t>
  </si>
  <si>
    <t>54/2017 del 07/06/2017</t>
  </si>
  <si>
    <t>PAE0014687 del 30/04/2017</t>
  </si>
  <si>
    <t>69PA del 04/07/2017</t>
  </si>
  <si>
    <t>67PA del 28/06/2017</t>
  </si>
  <si>
    <t>170689902 del 02/03/2017</t>
  </si>
  <si>
    <t>171635271 del 02/07/2017</t>
  </si>
  <si>
    <t>PA201700057 del 30/06/2017</t>
  </si>
  <si>
    <t>E168 del 17/07/2017</t>
  </si>
  <si>
    <t>37 del 27/07/2017</t>
  </si>
  <si>
    <t>8PA del 13/07/2017</t>
  </si>
  <si>
    <t>8W00492765 del 07/08/2017</t>
  </si>
  <si>
    <t>V5/0025855 del 21/08/2017</t>
  </si>
  <si>
    <t>V5/0025856 del 21/08/2017</t>
  </si>
  <si>
    <t>V5/0025968 del 21/08/2017</t>
  </si>
  <si>
    <t>V5/0025969 del 21/08/2017</t>
  </si>
  <si>
    <t>V5/0026060 del 21/08/2017</t>
  </si>
  <si>
    <t>V5/0026061 del 21/08/2017</t>
  </si>
  <si>
    <t>172159545 del 02/09/2017</t>
  </si>
  <si>
    <t>PAE0021307 del 30/06/2017</t>
  </si>
  <si>
    <t>1666/FE del 07/08/2017</t>
  </si>
  <si>
    <t>288 del 05/09/2017</t>
  </si>
  <si>
    <t>289 del 05/09/2017</t>
  </si>
  <si>
    <t>290 del 05/09/2017</t>
  </si>
  <si>
    <t>238/2017/PA del 12/09/2017</t>
  </si>
  <si>
    <t>0092PA/2017 del 13/09/2017</t>
  </si>
  <si>
    <t>70 del 01/09/2017</t>
  </si>
  <si>
    <t>24pa del 12/10/2017</t>
  </si>
  <si>
    <t>20174E26993 del 15/09/2017</t>
  </si>
  <si>
    <t>20174E25848 del 07/09/2017</t>
  </si>
  <si>
    <t>73PA del 28/08/2017</t>
  </si>
  <si>
    <t>8W00620067 del 05/10/2017</t>
  </si>
  <si>
    <t>0000402\PA del 13/10/2017</t>
  </si>
  <si>
    <t>74/PA del 29/08/2017</t>
  </si>
  <si>
    <t>45 del 15/10/2017</t>
  </si>
  <si>
    <t>20174E27707 del 21/09/2017</t>
  </si>
  <si>
    <t>362 del 24/10/2017</t>
  </si>
  <si>
    <t>13PA del 15/02/2017</t>
  </si>
  <si>
    <t>PAE0027439 del 31/08/2017</t>
  </si>
  <si>
    <t>30019100 del 18/10/2017</t>
  </si>
  <si>
    <t>2282 PA del 30/09/2017</t>
  </si>
  <si>
    <t>V5/0035588 del 31/10/2017</t>
  </si>
  <si>
    <t>V5/0035589 del 31/10/2017</t>
  </si>
  <si>
    <t>V5/0036061 del 31/10/2017</t>
  </si>
  <si>
    <t>V5/0036062 del 31/10/2017</t>
  </si>
  <si>
    <t>20174E28950 del 02/10/2017</t>
  </si>
  <si>
    <t>172644835 del 02/11/2017</t>
  </si>
  <si>
    <t>FatPAM 21_2017 del 28/11/2017</t>
  </si>
  <si>
    <t>119 pa del 27/10/2017</t>
  </si>
  <si>
    <t>60/2017 del 06/11/2017</t>
  </si>
  <si>
    <t>272/2017/PA del 07/11/2017</t>
  </si>
  <si>
    <t>28-2017/PA del 03/11/2017</t>
  </si>
  <si>
    <t>92 del 09/11/2017</t>
  </si>
  <si>
    <t>925/17 del 31/10/2017</t>
  </si>
  <si>
    <t>51/PA del 23/11/2017</t>
  </si>
  <si>
    <t>23PA del 12/10/2017</t>
  </si>
  <si>
    <t>A17PAS0012695 del 31/10/2017</t>
  </si>
  <si>
    <t>V5/0039518 del 30/11/2017</t>
  </si>
  <si>
    <t>V5/0039519 del 30/11/2017</t>
  </si>
  <si>
    <t>PA/170712 del 14/10/2017</t>
  </si>
  <si>
    <t>PA/170711 del 14/10/2017</t>
  </si>
  <si>
    <t>454 del 15/12/2017</t>
  </si>
  <si>
    <t>8W00750630 del 06/12/2017</t>
  </si>
  <si>
    <t>458 del 19/12/2017</t>
  </si>
  <si>
    <t>459 del 19/12/2017</t>
  </si>
  <si>
    <t>23PA del 19/12/2017</t>
  </si>
  <si>
    <t>24PA del 19/12/2017</t>
  </si>
  <si>
    <t>FatPAM 3170000801 del 22/11/2017</t>
  </si>
  <si>
    <t>000028-2017-PA del 14/12/2017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</si>
</sst>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[$-410]dddd\ d\ mmmm\ yyyy"/>
    <numFmt numFmtId="174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2017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179</v>
      </c>
      <c r="B10" s="37"/>
      <c r="C10" s="50">
        <f>SUM(C16:D19)</f>
        <v>267118.62999999995</v>
      </c>
      <c r="D10" s="37"/>
      <c r="E10" s="38">
        <f>('Trimestre 1'!H1+'Trimestre 2'!H1+'Trimestre 3'!H1+'Trimestre 4'!H1)/C10</f>
        <v>-14.811844909507068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44</v>
      </c>
      <c r="C16" s="51">
        <f>'Trimestre 1'!B1</f>
        <v>24680.999999999996</v>
      </c>
      <c r="D16" s="52"/>
      <c r="E16" s="51">
        <f>'Trimestre 1'!G1</f>
        <v>-3.5747210404764798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66</v>
      </c>
      <c r="C17" s="51">
        <f>'Trimestre 2'!B1</f>
        <v>193137.50999999995</v>
      </c>
      <c r="D17" s="52"/>
      <c r="E17" s="51">
        <f>'Trimestre 2'!G1</f>
        <v>-17.611746418393828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21</v>
      </c>
      <c r="C18" s="51">
        <f>'Trimestre 3'!B1</f>
        <v>14089.669999999998</v>
      </c>
      <c r="D18" s="52"/>
      <c r="E18" s="51">
        <f>'Trimestre 3'!G1</f>
        <v>-10.396622490093808</v>
      </c>
      <c r="F18" s="53"/>
    </row>
    <row r="19" spans="1:6" ht="21.75" customHeight="1" thickBot="1">
      <c r="A19" s="24" t="s">
        <v>18</v>
      </c>
      <c r="B19" s="25">
        <f>'Trimestre 4'!C1</f>
        <v>48</v>
      </c>
      <c r="C19" s="47">
        <f>'Trimestre 4'!B1</f>
        <v>35210.450000000004</v>
      </c>
      <c r="D19" s="49"/>
      <c r="E19" s="47">
        <f>'Trimestre 4'!G1</f>
        <v>-9.097248118101303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24680.999999999996</v>
      </c>
      <c r="C1">
        <f>COUNTA(A4:A203)</f>
        <v>44</v>
      </c>
      <c r="G1" s="20">
        <f>IF(B1&lt;&gt;0,H1/B1,0)</f>
        <v>-3.5747210404764798</v>
      </c>
      <c r="H1" s="19">
        <f>SUM(H4:H195)</f>
        <v>-88227.68999999999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66.6</v>
      </c>
      <c r="C4" s="17">
        <v>42747</v>
      </c>
      <c r="D4" s="17">
        <v>42745</v>
      </c>
      <c r="E4" s="17"/>
      <c r="F4" s="17"/>
      <c r="G4" s="1">
        <f>D4-C4-(F4-E4)</f>
        <v>-2</v>
      </c>
      <c r="H4" s="16">
        <f>B4*G4</f>
        <v>-133.2</v>
      </c>
    </row>
    <row r="5" spans="1:8" ht="15">
      <c r="A5" s="28" t="s">
        <v>23</v>
      </c>
      <c r="B5" s="16">
        <v>115.98</v>
      </c>
      <c r="C5" s="17">
        <v>42764</v>
      </c>
      <c r="D5" s="17">
        <v>42745</v>
      </c>
      <c r="E5" s="17"/>
      <c r="F5" s="17"/>
      <c r="G5" s="1">
        <f aca="true" t="shared" si="0" ref="G5:G68">D5-C5-(F5-E5)</f>
        <v>-19</v>
      </c>
      <c r="H5" s="16">
        <f aca="true" t="shared" si="1" ref="H5:H68">B5*G5</f>
        <v>-2203.62</v>
      </c>
    </row>
    <row r="6" spans="1:8" ht="15">
      <c r="A6" s="28" t="s">
        <v>24</v>
      </c>
      <c r="B6" s="16">
        <v>70</v>
      </c>
      <c r="C6" s="17">
        <v>42753</v>
      </c>
      <c r="D6" s="17">
        <v>42745</v>
      </c>
      <c r="E6" s="17"/>
      <c r="F6" s="17"/>
      <c r="G6" s="1">
        <f t="shared" si="0"/>
        <v>-8</v>
      </c>
      <c r="H6" s="16">
        <f t="shared" si="1"/>
        <v>-560</v>
      </c>
    </row>
    <row r="7" spans="1:8" ht="15">
      <c r="A7" s="28" t="s">
        <v>25</v>
      </c>
      <c r="B7" s="16">
        <v>424</v>
      </c>
      <c r="C7" s="17">
        <v>42775</v>
      </c>
      <c r="D7" s="17">
        <v>42748</v>
      </c>
      <c r="E7" s="17"/>
      <c r="F7" s="17"/>
      <c r="G7" s="1">
        <f t="shared" si="0"/>
        <v>-27</v>
      </c>
      <c r="H7" s="16">
        <f t="shared" si="1"/>
        <v>-11448</v>
      </c>
    </row>
    <row r="8" spans="1:8" ht="15">
      <c r="A8" s="28" t="s">
        <v>26</v>
      </c>
      <c r="B8" s="16">
        <v>160.32</v>
      </c>
      <c r="C8" s="17">
        <v>42756</v>
      </c>
      <c r="D8" s="17">
        <v>42755</v>
      </c>
      <c r="E8" s="17"/>
      <c r="F8" s="17"/>
      <c r="G8" s="1">
        <f t="shared" si="0"/>
        <v>-1</v>
      </c>
      <c r="H8" s="16">
        <f t="shared" si="1"/>
        <v>-160.32</v>
      </c>
    </row>
    <row r="9" spans="1:8" ht="15">
      <c r="A9" s="28" t="s">
        <v>27</v>
      </c>
      <c r="B9" s="16">
        <v>261</v>
      </c>
      <c r="C9" s="17">
        <v>42756</v>
      </c>
      <c r="D9" s="17">
        <v>42755</v>
      </c>
      <c r="E9" s="17"/>
      <c r="F9" s="17"/>
      <c r="G9" s="1">
        <f t="shared" si="0"/>
        <v>-1</v>
      </c>
      <c r="H9" s="16">
        <f t="shared" si="1"/>
        <v>-261</v>
      </c>
    </row>
    <row r="10" spans="1:8" ht="15">
      <c r="A10" s="28" t="s">
        <v>28</v>
      </c>
      <c r="B10" s="16">
        <v>1000</v>
      </c>
      <c r="C10" s="17">
        <v>42761</v>
      </c>
      <c r="D10" s="17">
        <v>42755</v>
      </c>
      <c r="E10" s="17"/>
      <c r="F10" s="17"/>
      <c r="G10" s="1">
        <f t="shared" si="0"/>
        <v>-6</v>
      </c>
      <c r="H10" s="16">
        <f t="shared" si="1"/>
        <v>-6000</v>
      </c>
    </row>
    <row r="11" spans="1:8" ht="15">
      <c r="A11" s="28" t="s">
        <v>29</v>
      </c>
      <c r="B11" s="16">
        <v>46.9</v>
      </c>
      <c r="C11" s="17">
        <v>42726</v>
      </c>
      <c r="D11" s="17">
        <v>42762</v>
      </c>
      <c r="E11" s="17"/>
      <c r="F11" s="17"/>
      <c r="G11" s="1">
        <f t="shared" si="0"/>
        <v>36</v>
      </c>
      <c r="H11" s="16">
        <f t="shared" si="1"/>
        <v>1688.3999999999999</v>
      </c>
    </row>
    <row r="12" spans="1:8" ht="15">
      <c r="A12" s="28" t="s">
        <v>30</v>
      </c>
      <c r="B12" s="16">
        <v>2295.42</v>
      </c>
      <c r="C12" s="17">
        <v>42762</v>
      </c>
      <c r="D12" s="17">
        <v>42762</v>
      </c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 t="s">
        <v>31</v>
      </c>
      <c r="B13" s="16">
        <v>509.77</v>
      </c>
      <c r="C13" s="17">
        <v>42762</v>
      </c>
      <c r="D13" s="17">
        <v>42762</v>
      </c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 t="s">
        <v>32</v>
      </c>
      <c r="B14" s="16">
        <v>220</v>
      </c>
      <c r="C14" s="17">
        <v>42712</v>
      </c>
      <c r="D14" s="17">
        <v>42762</v>
      </c>
      <c r="E14" s="17"/>
      <c r="F14" s="17"/>
      <c r="G14" s="1">
        <f t="shared" si="0"/>
        <v>50</v>
      </c>
      <c r="H14" s="16">
        <f t="shared" si="1"/>
        <v>11000</v>
      </c>
    </row>
    <row r="15" spans="1:8" ht="15">
      <c r="A15" s="28" t="s">
        <v>33</v>
      </c>
      <c r="B15" s="16">
        <v>332.96</v>
      </c>
      <c r="C15" s="17">
        <v>42775</v>
      </c>
      <c r="D15" s="17">
        <v>42762</v>
      </c>
      <c r="E15" s="17"/>
      <c r="F15" s="17"/>
      <c r="G15" s="1">
        <f t="shared" si="0"/>
        <v>-13</v>
      </c>
      <c r="H15" s="16">
        <f t="shared" si="1"/>
        <v>-4328.48</v>
      </c>
    </row>
    <row r="16" spans="1:8" ht="15">
      <c r="A16" s="28" t="s">
        <v>34</v>
      </c>
      <c r="B16" s="16">
        <v>3694.67</v>
      </c>
      <c r="C16" s="17">
        <v>42775</v>
      </c>
      <c r="D16" s="17">
        <v>42762</v>
      </c>
      <c r="E16" s="17"/>
      <c r="F16" s="17"/>
      <c r="G16" s="1">
        <f t="shared" si="0"/>
        <v>-13</v>
      </c>
      <c r="H16" s="16">
        <f t="shared" si="1"/>
        <v>-48030.71</v>
      </c>
    </row>
    <row r="17" spans="1:8" ht="15">
      <c r="A17" s="28" t="s">
        <v>35</v>
      </c>
      <c r="B17" s="16">
        <v>570.6</v>
      </c>
      <c r="C17" s="17">
        <v>42784</v>
      </c>
      <c r="D17" s="17">
        <v>42780</v>
      </c>
      <c r="E17" s="17"/>
      <c r="F17" s="17"/>
      <c r="G17" s="1">
        <f t="shared" si="0"/>
        <v>-4</v>
      </c>
      <c r="H17" s="16">
        <f t="shared" si="1"/>
        <v>-2282.4</v>
      </c>
    </row>
    <row r="18" spans="1:8" ht="15">
      <c r="A18" s="28" t="s">
        <v>36</v>
      </c>
      <c r="B18" s="16">
        <v>39.9</v>
      </c>
      <c r="C18" s="17">
        <v>42778</v>
      </c>
      <c r="D18" s="17">
        <v>42780</v>
      </c>
      <c r="E18" s="17"/>
      <c r="F18" s="17"/>
      <c r="G18" s="1">
        <f t="shared" si="0"/>
        <v>2</v>
      </c>
      <c r="H18" s="16">
        <f t="shared" si="1"/>
        <v>79.8</v>
      </c>
    </row>
    <row r="19" spans="1:8" ht="15">
      <c r="A19" s="28" t="s">
        <v>37</v>
      </c>
      <c r="B19" s="16">
        <v>250</v>
      </c>
      <c r="C19" s="17">
        <v>42778</v>
      </c>
      <c r="D19" s="17">
        <v>42780</v>
      </c>
      <c r="E19" s="17"/>
      <c r="F19" s="17"/>
      <c r="G19" s="1">
        <f t="shared" si="0"/>
        <v>2</v>
      </c>
      <c r="H19" s="16">
        <f t="shared" si="1"/>
        <v>500</v>
      </c>
    </row>
    <row r="20" spans="1:8" ht="15">
      <c r="A20" s="28" t="s">
        <v>38</v>
      </c>
      <c r="B20" s="16">
        <v>250</v>
      </c>
      <c r="C20" s="17">
        <v>42784</v>
      </c>
      <c r="D20" s="17">
        <v>42780</v>
      </c>
      <c r="E20" s="17"/>
      <c r="F20" s="17"/>
      <c r="G20" s="1">
        <f t="shared" si="0"/>
        <v>-4</v>
      </c>
      <c r="H20" s="16">
        <f t="shared" si="1"/>
        <v>-1000</v>
      </c>
    </row>
    <row r="21" spans="1:8" ht="15">
      <c r="A21" s="28" t="s">
        <v>39</v>
      </c>
      <c r="B21" s="16">
        <v>315</v>
      </c>
      <c r="C21" s="17">
        <v>42784</v>
      </c>
      <c r="D21" s="17">
        <v>42780</v>
      </c>
      <c r="E21" s="17"/>
      <c r="F21" s="17"/>
      <c r="G21" s="1">
        <f t="shared" si="0"/>
        <v>-4</v>
      </c>
      <c r="H21" s="16">
        <f t="shared" si="1"/>
        <v>-1260</v>
      </c>
    </row>
    <row r="22" spans="1:8" ht="15">
      <c r="A22" s="28" t="s">
        <v>40</v>
      </c>
      <c r="B22" s="16">
        <v>250</v>
      </c>
      <c r="C22" s="17">
        <v>42784</v>
      </c>
      <c r="D22" s="17">
        <v>42780</v>
      </c>
      <c r="E22" s="17"/>
      <c r="F22" s="17"/>
      <c r="G22" s="1">
        <f t="shared" si="0"/>
        <v>-4</v>
      </c>
      <c r="H22" s="16">
        <f t="shared" si="1"/>
        <v>-1000</v>
      </c>
    </row>
    <row r="23" spans="1:8" ht="15">
      <c r="A23" s="28" t="s">
        <v>41</v>
      </c>
      <c r="B23" s="16">
        <v>809.25</v>
      </c>
      <c r="C23" s="17">
        <v>42784</v>
      </c>
      <c r="D23" s="17">
        <v>42780</v>
      </c>
      <c r="E23" s="17"/>
      <c r="F23" s="17"/>
      <c r="G23" s="1">
        <f t="shared" si="0"/>
        <v>-4</v>
      </c>
      <c r="H23" s="16">
        <f t="shared" si="1"/>
        <v>-3237</v>
      </c>
    </row>
    <row r="24" spans="1:8" ht="15">
      <c r="A24" s="28" t="s">
        <v>42</v>
      </c>
      <c r="B24" s="16">
        <v>700</v>
      </c>
      <c r="C24" s="17">
        <v>42788</v>
      </c>
      <c r="D24" s="17">
        <v>42782</v>
      </c>
      <c r="E24" s="17"/>
      <c r="F24" s="17"/>
      <c r="G24" s="1">
        <f t="shared" si="0"/>
        <v>-6</v>
      </c>
      <c r="H24" s="16">
        <f t="shared" si="1"/>
        <v>-4200</v>
      </c>
    </row>
    <row r="25" spans="1:8" ht="15">
      <c r="A25" s="28" t="s">
        <v>43</v>
      </c>
      <c r="B25" s="16">
        <v>2300</v>
      </c>
      <c r="C25" s="17">
        <v>42788</v>
      </c>
      <c r="D25" s="17">
        <v>42790</v>
      </c>
      <c r="E25" s="17"/>
      <c r="F25" s="17"/>
      <c r="G25" s="1">
        <f t="shared" si="0"/>
        <v>2</v>
      </c>
      <c r="H25" s="16">
        <f t="shared" si="1"/>
        <v>4600</v>
      </c>
    </row>
    <row r="26" spans="1:8" ht="15">
      <c r="A26" s="28" t="s">
        <v>44</v>
      </c>
      <c r="B26" s="16">
        <v>220</v>
      </c>
      <c r="C26" s="17">
        <v>42792</v>
      </c>
      <c r="D26" s="17">
        <v>42790</v>
      </c>
      <c r="E26" s="17"/>
      <c r="F26" s="17"/>
      <c r="G26" s="1">
        <f t="shared" si="0"/>
        <v>-2</v>
      </c>
      <c r="H26" s="16">
        <f t="shared" si="1"/>
        <v>-440</v>
      </c>
    </row>
    <row r="27" spans="1:8" ht="15">
      <c r="A27" s="28" t="s">
        <v>45</v>
      </c>
      <c r="B27" s="16">
        <v>600</v>
      </c>
      <c r="C27" s="17">
        <v>42797</v>
      </c>
      <c r="D27" s="17">
        <v>42790</v>
      </c>
      <c r="E27" s="17"/>
      <c r="F27" s="17"/>
      <c r="G27" s="1">
        <f t="shared" si="0"/>
        <v>-7</v>
      </c>
      <c r="H27" s="16">
        <f t="shared" si="1"/>
        <v>-4200</v>
      </c>
    </row>
    <row r="28" spans="1:8" ht="15">
      <c r="A28" s="28" t="s">
        <v>46</v>
      </c>
      <c r="B28" s="16">
        <v>52.45</v>
      </c>
      <c r="C28" s="17">
        <v>42797</v>
      </c>
      <c r="D28" s="17">
        <v>42790</v>
      </c>
      <c r="E28" s="17"/>
      <c r="F28" s="17"/>
      <c r="G28" s="1">
        <f t="shared" si="0"/>
        <v>-7</v>
      </c>
      <c r="H28" s="16">
        <f t="shared" si="1"/>
        <v>-367.15000000000003</v>
      </c>
    </row>
    <row r="29" spans="1:8" ht="15">
      <c r="A29" s="28" t="s">
        <v>47</v>
      </c>
      <c r="B29" s="16">
        <v>406.4</v>
      </c>
      <c r="C29" s="17">
        <v>42798</v>
      </c>
      <c r="D29" s="17">
        <v>42790</v>
      </c>
      <c r="E29" s="17"/>
      <c r="F29" s="17"/>
      <c r="G29" s="1">
        <f t="shared" si="0"/>
        <v>-8</v>
      </c>
      <c r="H29" s="16">
        <f t="shared" si="1"/>
        <v>-3251.2</v>
      </c>
    </row>
    <row r="30" spans="1:8" ht="15">
      <c r="A30" s="28" t="s">
        <v>48</v>
      </c>
      <c r="B30" s="16">
        <v>220</v>
      </c>
      <c r="C30" s="17">
        <v>42797</v>
      </c>
      <c r="D30" s="17">
        <v>42797</v>
      </c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 t="s">
        <v>49</v>
      </c>
      <c r="B31" s="16">
        <v>630.1</v>
      </c>
      <c r="C31" s="17">
        <v>42799</v>
      </c>
      <c r="D31" s="17">
        <v>42797</v>
      </c>
      <c r="E31" s="17"/>
      <c r="F31" s="17"/>
      <c r="G31" s="1">
        <f t="shared" si="0"/>
        <v>-2</v>
      </c>
      <c r="H31" s="16">
        <f t="shared" si="1"/>
        <v>-1260.2</v>
      </c>
    </row>
    <row r="32" spans="1:8" ht="15">
      <c r="A32" s="28" t="s">
        <v>50</v>
      </c>
      <c r="B32" s="16">
        <v>332.96</v>
      </c>
      <c r="C32" s="17">
        <v>42810</v>
      </c>
      <c r="D32" s="17">
        <v>42801</v>
      </c>
      <c r="E32" s="17"/>
      <c r="F32" s="17"/>
      <c r="G32" s="1">
        <f t="shared" si="0"/>
        <v>-9</v>
      </c>
      <c r="H32" s="16">
        <f t="shared" si="1"/>
        <v>-2996.64</v>
      </c>
    </row>
    <row r="33" spans="1:8" ht="15">
      <c r="A33" s="28" t="s">
        <v>51</v>
      </c>
      <c r="B33" s="16">
        <v>3694.67</v>
      </c>
      <c r="C33" s="17">
        <v>42810</v>
      </c>
      <c r="D33" s="17">
        <v>42801</v>
      </c>
      <c r="E33" s="17"/>
      <c r="F33" s="17"/>
      <c r="G33" s="1">
        <f t="shared" si="0"/>
        <v>-9</v>
      </c>
      <c r="H33" s="16">
        <f t="shared" si="1"/>
        <v>-33252.03</v>
      </c>
    </row>
    <row r="34" spans="1:8" ht="15">
      <c r="A34" s="28" t="s">
        <v>52</v>
      </c>
      <c r="B34" s="16">
        <v>118.75</v>
      </c>
      <c r="C34" s="17">
        <v>42810</v>
      </c>
      <c r="D34" s="17">
        <v>42807</v>
      </c>
      <c r="E34" s="17"/>
      <c r="F34" s="17"/>
      <c r="G34" s="1">
        <f t="shared" si="0"/>
        <v>-3</v>
      </c>
      <c r="H34" s="16">
        <f t="shared" si="1"/>
        <v>-356.25</v>
      </c>
    </row>
    <row r="35" spans="1:8" ht="15">
      <c r="A35" s="28" t="s">
        <v>53</v>
      </c>
      <c r="B35" s="16">
        <v>123.26</v>
      </c>
      <c r="C35" s="17">
        <v>42818</v>
      </c>
      <c r="D35" s="17">
        <v>42807</v>
      </c>
      <c r="E35" s="17"/>
      <c r="F35" s="17"/>
      <c r="G35" s="1">
        <f t="shared" si="0"/>
        <v>-11</v>
      </c>
      <c r="H35" s="16">
        <f t="shared" si="1"/>
        <v>-1355.8600000000001</v>
      </c>
    </row>
    <row r="36" spans="1:8" ht="15">
      <c r="A36" s="28" t="s">
        <v>54</v>
      </c>
      <c r="B36" s="16">
        <v>243</v>
      </c>
      <c r="C36" s="17">
        <v>42810</v>
      </c>
      <c r="D36" s="17">
        <v>42807</v>
      </c>
      <c r="E36" s="17"/>
      <c r="F36" s="17"/>
      <c r="G36" s="1">
        <f t="shared" si="0"/>
        <v>-3</v>
      </c>
      <c r="H36" s="16">
        <f t="shared" si="1"/>
        <v>-729</v>
      </c>
    </row>
    <row r="37" spans="1:8" ht="15">
      <c r="A37" s="28" t="s">
        <v>55</v>
      </c>
      <c r="B37" s="16">
        <v>223.51</v>
      </c>
      <c r="C37" s="17">
        <v>42784</v>
      </c>
      <c r="D37" s="17">
        <v>42807</v>
      </c>
      <c r="E37" s="17"/>
      <c r="F37" s="17"/>
      <c r="G37" s="1">
        <f t="shared" si="0"/>
        <v>23</v>
      </c>
      <c r="H37" s="16">
        <f t="shared" si="1"/>
        <v>5140.73</v>
      </c>
    </row>
    <row r="38" spans="1:8" ht="15">
      <c r="A38" s="28" t="s">
        <v>56</v>
      </c>
      <c r="B38" s="16">
        <v>300</v>
      </c>
      <c r="C38" s="17">
        <v>42810</v>
      </c>
      <c r="D38" s="17">
        <v>42825</v>
      </c>
      <c r="E38" s="17"/>
      <c r="F38" s="17"/>
      <c r="G38" s="1">
        <f t="shared" si="0"/>
        <v>15</v>
      </c>
      <c r="H38" s="16">
        <f t="shared" si="1"/>
        <v>4500</v>
      </c>
    </row>
    <row r="39" spans="1:8" ht="15">
      <c r="A39" s="28" t="s">
        <v>57</v>
      </c>
      <c r="B39" s="16">
        <v>250</v>
      </c>
      <c r="C39" s="17">
        <v>42811</v>
      </c>
      <c r="D39" s="17">
        <v>42825</v>
      </c>
      <c r="E39" s="17"/>
      <c r="F39" s="17"/>
      <c r="G39" s="1">
        <f t="shared" si="0"/>
        <v>14</v>
      </c>
      <c r="H39" s="16">
        <f t="shared" si="1"/>
        <v>3500</v>
      </c>
    </row>
    <row r="40" spans="1:8" ht="15">
      <c r="A40" s="28" t="s">
        <v>58</v>
      </c>
      <c r="B40" s="16">
        <v>220</v>
      </c>
      <c r="C40" s="17">
        <v>42775</v>
      </c>
      <c r="D40" s="17">
        <v>42825</v>
      </c>
      <c r="E40" s="17"/>
      <c r="F40" s="17"/>
      <c r="G40" s="1">
        <f t="shared" si="0"/>
        <v>50</v>
      </c>
      <c r="H40" s="16">
        <f t="shared" si="1"/>
        <v>11000</v>
      </c>
    </row>
    <row r="41" spans="1:8" ht="15">
      <c r="A41" s="28" t="s">
        <v>59</v>
      </c>
      <c r="B41" s="16">
        <v>294.55</v>
      </c>
      <c r="C41" s="17">
        <v>42837</v>
      </c>
      <c r="D41" s="17">
        <v>42825</v>
      </c>
      <c r="E41" s="17"/>
      <c r="F41" s="17"/>
      <c r="G41" s="1">
        <f t="shared" si="0"/>
        <v>-12</v>
      </c>
      <c r="H41" s="16">
        <f t="shared" si="1"/>
        <v>-3534.6000000000004</v>
      </c>
    </row>
    <row r="42" spans="1:8" ht="15">
      <c r="A42" s="28" t="s">
        <v>60</v>
      </c>
      <c r="B42" s="16">
        <v>434</v>
      </c>
      <c r="C42" s="17">
        <v>42825</v>
      </c>
      <c r="D42" s="17">
        <v>42825</v>
      </c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 t="s">
        <v>61</v>
      </c>
      <c r="B43" s="16">
        <v>370.5</v>
      </c>
      <c r="C43" s="17">
        <v>42825</v>
      </c>
      <c r="D43" s="17">
        <v>42825</v>
      </c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 t="s">
        <v>62</v>
      </c>
      <c r="B44" s="16">
        <v>372</v>
      </c>
      <c r="C44" s="17">
        <v>42827</v>
      </c>
      <c r="D44" s="17">
        <v>42825</v>
      </c>
      <c r="E44" s="17"/>
      <c r="F44" s="17"/>
      <c r="G44" s="1">
        <f t="shared" si="0"/>
        <v>-2</v>
      </c>
      <c r="H44" s="16">
        <f t="shared" si="1"/>
        <v>-744</v>
      </c>
    </row>
    <row r="45" spans="1:8" ht="15">
      <c r="A45" s="28" t="s">
        <v>63</v>
      </c>
      <c r="B45" s="16">
        <v>260</v>
      </c>
      <c r="C45" s="17">
        <v>42788</v>
      </c>
      <c r="D45" s="17">
        <v>42825</v>
      </c>
      <c r="E45" s="17"/>
      <c r="F45" s="17"/>
      <c r="G45" s="1">
        <f t="shared" si="0"/>
        <v>37</v>
      </c>
      <c r="H45" s="16">
        <f t="shared" si="1"/>
        <v>9620</v>
      </c>
    </row>
    <row r="46" spans="1:8" ht="15">
      <c r="A46" s="28" t="s">
        <v>64</v>
      </c>
      <c r="B46" s="16">
        <v>611.99</v>
      </c>
      <c r="C46" s="17">
        <v>42827</v>
      </c>
      <c r="D46" s="17">
        <v>42825</v>
      </c>
      <c r="E46" s="17"/>
      <c r="F46" s="17"/>
      <c r="G46" s="1">
        <f t="shared" si="0"/>
        <v>-2</v>
      </c>
      <c r="H46" s="16">
        <f t="shared" si="1"/>
        <v>-1223.98</v>
      </c>
    </row>
    <row r="47" spans="1:8" ht="15">
      <c r="A47" s="28" t="s">
        <v>65</v>
      </c>
      <c r="B47" s="16">
        <v>20.49</v>
      </c>
      <c r="C47" s="17">
        <v>42827</v>
      </c>
      <c r="D47" s="17">
        <v>42825</v>
      </c>
      <c r="E47" s="17"/>
      <c r="F47" s="17"/>
      <c r="G47" s="1">
        <f t="shared" si="0"/>
        <v>-2</v>
      </c>
      <c r="H47" s="16">
        <f t="shared" si="1"/>
        <v>-40.98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193137.50999999995</v>
      </c>
      <c r="C1">
        <f>COUNTA(A4:A203)</f>
        <v>66</v>
      </c>
      <c r="G1" s="20">
        <f>IF(B1&lt;&gt;0,H1/B1,0)</f>
        <v>-17.611746418393828</v>
      </c>
      <c r="H1" s="19">
        <f>SUM(H4:H195)</f>
        <v>-3401488.850000001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66</v>
      </c>
      <c r="B4" s="16">
        <v>562.48</v>
      </c>
      <c r="C4" s="17">
        <v>42818</v>
      </c>
      <c r="D4" s="17">
        <v>42838</v>
      </c>
      <c r="E4" s="17"/>
      <c r="F4" s="17"/>
      <c r="G4" s="1">
        <f>D4-C4-(F4-E4)</f>
        <v>20</v>
      </c>
      <c r="H4" s="16">
        <f>B4*G4</f>
        <v>11249.6</v>
      </c>
    </row>
    <row r="5" spans="1:8" ht="15">
      <c r="A5" s="28" t="s">
        <v>67</v>
      </c>
      <c r="B5" s="16">
        <v>120</v>
      </c>
      <c r="C5" s="17">
        <v>42854</v>
      </c>
      <c r="D5" s="17">
        <v>42838</v>
      </c>
      <c r="E5" s="17"/>
      <c r="F5" s="17"/>
      <c r="G5" s="1">
        <f aca="true" t="shared" si="0" ref="G5:G68">D5-C5-(F5-E5)</f>
        <v>-16</v>
      </c>
      <c r="H5" s="16">
        <f aca="true" t="shared" si="1" ref="H5:H68">B5*G5</f>
        <v>-1920</v>
      </c>
    </row>
    <row r="6" spans="1:8" ht="15">
      <c r="A6" s="28" t="s">
        <v>68</v>
      </c>
      <c r="B6" s="16">
        <v>538.29</v>
      </c>
      <c r="C6" s="17">
        <v>42854</v>
      </c>
      <c r="D6" s="17">
        <v>42838</v>
      </c>
      <c r="E6" s="17"/>
      <c r="F6" s="17"/>
      <c r="G6" s="1">
        <f t="shared" si="0"/>
        <v>-16</v>
      </c>
      <c r="H6" s="16">
        <f t="shared" si="1"/>
        <v>-8612.64</v>
      </c>
    </row>
    <row r="7" spans="1:8" ht="15">
      <c r="A7" s="28" t="s">
        <v>69</v>
      </c>
      <c r="B7" s="16">
        <v>554</v>
      </c>
      <c r="C7" s="17">
        <v>42854</v>
      </c>
      <c r="D7" s="17">
        <v>42838</v>
      </c>
      <c r="E7" s="17"/>
      <c r="F7" s="17"/>
      <c r="G7" s="1">
        <f t="shared" si="0"/>
        <v>-16</v>
      </c>
      <c r="H7" s="16">
        <f t="shared" si="1"/>
        <v>-8864</v>
      </c>
    </row>
    <row r="8" spans="1:8" ht="15">
      <c r="A8" s="28" t="s">
        <v>70</v>
      </c>
      <c r="B8" s="16">
        <v>1298.18</v>
      </c>
      <c r="C8" s="17">
        <v>42854</v>
      </c>
      <c r="D8" s="17">
        <v>42838</v>
      </c>
      <c r="E8" s="17"/>
      <c r="F8" s="17"/>
      <c r="G8" s="1">
        <f t="shared" si="0"/>
        <v>-16</v>
      </c>
      <c r="H8" s="16">
        <f t="shared" si="1"/>
        <v>-20770.88</v>
      </c>
    </row>
    <row r="9" spans="1:8" ht="15">
      <c r="A9" s="28" t="s">
        <v>71</v>
      </c>
      <c r="B9" s="16">
        <v>17018.18</v>
      </c>
      <c r="C9" s="17">
        <v>42868</v>
      </c>
      <c r="D9" s="17">
        <v>42838</v>
      </c>
      <c r="E9" s="17"/>
      <c r="F9" s="17"/>
      <c r="G9" s="1">
        <f t="shared" si="0"/>
        <v>-30</v>
      </c>
      <c r="H9" s="16">
        <f t="shared" si="1"/>
        <v>-510545.4</v>
      </c>
    </row>
    <row r="10" spans="1:8" ht="15">
      <c r="A10" s="28" t="s">
        <v>72</v>
      </c>
      <c r="B10" s="16">
        <v>11781.82</v>
      </c>
      <c r="C10" s="17">
        <v>42854</v>
      </c>
      <c r="D10" s="17">
        <v>42838</v>
      </c>
      <c r="E10" s="17"/>
      <c r="F10" s="17"/>
      <c r="G10" s="1">
        <f t="shared" si="0"/>
        <v>-16</v>
      </c>
      <c r="H10" s="16">
        <f t="shared" si="1"/>
        <v>-188509.12</v>
      </c>
    </row>
    <row r="11" spans="1:8" ht="15">
      <c r="A11" s="28" t="s">
        <v>73</v>
      </c>
      <c r="B11" s="16">
        <v>3200</v>
      </c>
      <c r="C11" s="17">
        <v>42854</v>
      </c>
      <c r="D11" s="17">
        <v>42838</v>
      </c>
      <c r="E11" s="17"/>
      <c r="F11" s="17"/>
      <c r="G11" s="1">
        <f t="shared" si="0"/>
        <v>-16</v>
      </c>
      <c r="H11" s="16">
        <f t="shared" si="1"/>
        <v>-51200</v>
      </c>
    </row>
    <row r="12" spans="1:8" ht="15">
      <c r="A12" s="28" t="s">
        <v>74</v>
      </c>
      <c r="B12" s="16">
        <v>4800</v>
      </c>
      <c r="C12" s="17">
        <v>42868</v>
      </c>
      <c r="D12" s="17">
        <v>42838</v>
      </c>
      <c r="E12" s="17"/>
      <c r="F12" s="17"/>
      <c r="G12" s="1">
        <f t="shared" si="0"/>
        <v>-30</v>
      </c>
      <c r="H12" s="16">
        <f t="shared" si="1"/>
        <v>-144000</v>
      </c>
    </row>
    <row r="13" spans="1:8" ht="15">
      <c r="A13" s="28" t="s">
        <v>75</v>
      </c>
      <c r="B13" s="16">
        <v>322.89</v>
      </c>
      <c r="C13" s="17">
        <v>42825</v>
      </c>
      <c r="D13" s="17">
        <v>42852</v>
      </c>
      <c r="E13" s="17"/>
      <c r="F13" s="17"/>
      <c r="G13" s="1">
        <f t="shared" si="0"/>
        <v>27</v>
      </c>
      <c r="H13" s="16">
        <f t="shared" si="1"/>
        <v>8718.029999999999</v>
      </c>
    </row>
    <row r="14" spans="1:8" ht="15">
      <c r="A14" s="28" t="s">
        <v>76</v>
      </c>
      <c r="B14" s="16">
        <v>332.96</v>
      </c>
      <c r="C14" s="17">
        <v>42882</v>
      </c>
      <c r="D14" s="17">
        <v>42852</v>
      </c>
      <c r="E14" s="17"/>
      <c r="F14" s="17"/>
      <c r="G14" s="1">
        <f t="shared" si="0"/>
        <v>-30</v>
      </c>
      <c r="H14" s="16">
        <f t="shared" si="1"/>
        <v>-9988.8</v>
      </c>
    </row>
    <row r="15" spans="1:8" ht="15">
      <c r="A15" s="28" t="s">
        <v>77</v>
      </c>
      <c r="B15" s="16">
        <v>3694.67</v>
      </c>
      <c r="C15" s="17">
        <v>42834</v>
      </c>
      <c r="D15" s="17">
        <v>42852</v>
      </c>
      <c r="E15" s="17"/>
      <c r="F15" s="17"/>
      <c r="G15" s="1">
        <f t="shared" si="0"/>
        <v>18</v>
      </c>
      <c r="H15" s="16">
        <f t="shared" si="1"/>
        <v>66504.06</v>
      </c>
    </row>
    <row r="16" spans="1:8" ht="15">
      <c r="A16" s="28" t="s">
        <v>78</v>
      </c>
      <c r="B16" s="16">
        <v>332.96</v>
      </c>
      <c r="C16" s="17">
        <v>42868</v>
      </c>
      <c r="D16" s="17">
        <v>42852</v>
      </c>
      <c r="E16" s="17"/>
      <c r="F16" s="17"/>
      <c r="G16" s="1">
        <f t="shared" si="0"/>
        <v>-16</v>
      </c>
      <c r="H16" s="16">
        <f t="shared" si="1"/>
        <v>-5327.36</v>
      </c>
    </row>
    <row r="17" spans="1:8" ht="15">
      <c r="A17" s="28" t="s">
        <v>79</v>
      </c>
      <c r="B17" s="16">
        <v>3694.67</v>
      </c>
      <c r="C17" s="17">
        <v>42868</v>
      </c>
      <c r="D17" s="17">
        <v>42852</v>
      </c>
      <c r="E17" s="17"/>
      <c r="F17" s="17"/>
      <c r="G17" s="1">
        <f t="shared" si="0"/>
        <v>-16</v>
      </c>
      <c r="H17" s="16">
        <f t="shared" si="1"/>
        <v>-59114.72</v>
      </c>
    </row>
    <row r="18" spans="1:8" ht="15">
      <c r="A18" s="28" t="s">
        <v>80</v>
      </c>
      <c r="B18" s="16">
        <v>4644</v>
      </c>
      <c r="C18" s="17">
        <v>42854</v>
      </c>
      <c r="D18" s="17">
        <v>42852</v>
      </c>
      <c r="E18" s="17"/>
      <c r="F18" s="17"/>
      <c r="G18" s="1">
        <f t="shared" si="0"/>
        <v>-2</v>
      </c>
      <c r="H18" s="16">
        <f t="shared" si="1"/>
        <v>-9288</v>
      </c>
    </row>
    <row r="19" spans="1:8" ht="15">
      <c r="A19" s="28" t="s">
        <v>81</v>
      </c>
      <c r="B19" s="16">
        <v>298</v>
      </c>
      <c r="C19" s="17">
        <v>42860</v>
      </c>
      <c r="D19" s="17">
        <v>42852</v>
      </c>
      <c r="E19" s="17"/>
      <c r="F19" s="17"/>
      <c r="G19" s="1">
        <f t="shared" si="0"/>
        <v>-8</v>
      </c>
      <c r="H19" s="16">
        <f t="shared" si="1"/>
        <v>-2384</v>
      </c>
    </row>
    <row r="20" spans="1:8" ht="15">
      <c r="A20" s="28" t="s">
        <v>82</v>
      </c>
      <c r="B20" s="16">
        <v>1615</v>
      </c>
      <c r="C20" s="17">
        <v>42860</v>
      </c>
      <c r="D20" s="17">
        <v>42852</v>
      </c>
      <c r="E20" s="17"/>
      <c r="F20" s="17"/>
      <c r="G20" s="1">
        <f t="shared" si="0"/>
        <v>-8</v>
      </c>
      <c r="H20" s="16">
        <f t="shared" si="1"/>
        <v>-12920</v>
      </c>
    </row>
    <row r="21" spans="1:8" ht="15">
      <c r="A21" s="28" t="s">
        <v>83</v>
      </c>
      <c r="B21" s="16">
        <v>685.5</v>
      </c>
      <c r="C21" s="17">
        <v>42854</v>
      </c>
      <c r="D21" s="17">
        <v>42852</v>
      </c>
      <c r="E21" s="17"/>
      <c r="F21" s="17"/>
      <c r="G21" s="1">
        <f t="shared" si="0"/>
        <v>-2</v>
      </c>
      <c r="H21" s="16">
        <f t="shared" si="1"/>
        <v>-1371</v>
      </c>
    </row>
    <row r="22" spans="1:8" ht="15">
      <c r="A22" s="28" t="s">
        <v>84</v>
      </c>
      <c r="B22" s="16">
        <v>118.26</v>
      </c>
      <c r="C22" s="17">
        <v>42875</v>
      </c>
      <c r="D22" s="17">
        <v>42870</v>
      </c>
      <c r="E22" s="17"/>
      <c r="F22" s="17"/>
      <c r="G22" s="1">
        <f t="shared" si="0"/>
        <v>-5</v>
      </c>
      <c r="H22" s="16">
        <f t="shared" si="1"/>
        <v>-591.3000000000001</v>
      </c>
    </row>
    <row r="23" spans="1:8" ht="15">
      <c r="A23" s="28" t="s">
        <v>85</v>
      </c>
      <c r="B23" s="16">
        <v>122.7</v>
      </c>
      <c r="C23" s="17">
        <v>42869</v>
      </c>
      <c r="D23" s="17">
        <v>42870</v>
      </c>
      <c r="E23" s="17"/>
      <c r="F23" s="17"/>
      <c r="G23" s="1">
        <f t="shared" si="0"/>
        <v>1</v>
      </c>
      <c r="H23" s="16">
        <f t="shared" si="1"/>
        <v>122.7</v>
      </c>
    </row>
    <row r="24" spans="1:8" ht="15">
      <c r="A24" s="28" t="s">
        <v>86</v>
      </c>
      <c r="B24" s="16">
        <v>520</v>
      </c>
      <c r="C24" s="17">
        <v>42869</v>
      </c>
      <c r="D24" s="17">
        <v>42870</v>
      </c>
      <c r="E24" s="17"/>
      <c r="F24" s="17"/>
      <c r="G24" s="1">
        <f t="shared" si="0"/>
        <v>1</v>
      </c>
      <c r="H24" s="16">
        <f t="shared" si="1"/>
        <v>520</v>
      </c>
    </row>
    <row r="25" spans="1:8" ht="15">
      <c r="A25" s="28" t="s">
        <v>87</v>
      </c>
      <c r="B25" s="16">
        <v>319.4</v>
      </c>
      <c r="C25" s="17">
        <v>42868</v>
      </c>
      <c r="D25" s="17">
        <v>42870</v>
      </c>
      <c r="E25" s="17"/>
      <c r="F25" s="17"/>
      <c r="G25" s="1">
        <f t="shared" si="0"/>
        <v>2</v>
      </c>
      <c r="H25" s="16">
        <f t="shared" si="1"/>
        <v>638.8</v>
      </c>
    </row>
    <row r="26" spans="1:8" ht="15">
      <c r="A26" s="28" t="s">
        <v>88</v>
      </c>
      <c r="B26" s="16">
        <v>1764.18</v>
      </c>
      <c r="C26" s="17">
        <v>42868</v>
      </c>
      <c r="D26" s="17">
        <v>42871</v>
      </c>
      <c r="E26" s="17"/>
      <c r="F26" s="17"/>
      <c r="G26" s="1">
        <f t="shared" si="0"/>
        <v>3</v>
      </c>
      <c r="H26" s="16">
        <f t="shared" si="1"/>
        <v>5292.54</v>
      </c>
    </row>
    <row r="27" spans="1:8" ht="15">
      <c r="A27" s="28" t="s">
        <v>89</v>
      </c>
      <c r="B27" s="16">
        <v>700</v>
      </c>
      <c r="C27" s="17">
        <v>42875</v>
      </c>
      <c r="D27" s="17">
        <v>42871</v>
      </c>
      <c r="E27" s="17"/>
      <c r="F27" s="17"/>
      <c r="G27" s="1">
        <f t="shared" si="0"/>
        <v>-4</v>
      </c>
      <c r="H27" s="16">
        <f t="shared" si="1"/>
        <v>-2800</v>
      </c>
    </row>
    <row r="28" spans="1:8" ht="15">
      <c r="A28" s="28" t="s">
        <v>89</v>
      </c>
      <c r="B28" s="16">
        <v>120</v>
      </c>
      <c r="C28" s="17">
        <v>42895</v>
      </c>
      <c r="D28" s="17">
        <v>42871</v>
      </c>
      <c r="E28" s="17"/>
      <c r="F28" s="17"/>
      <c r="G28" s="1">
        <f t="shared" si="0"/>
        <v>-24</v>
      </c>
      <c r="H28" s="16">
        <f t="shared" si="1"/>
        <v>-2880</v>
      </c>
    </row>
    <row r="29" spans="1:8" ht="15">
      <c r="A29" s="28" t="s">
        <v>90</v>
      </c>
      <c r="B29" s="16">
        <v>15080</v>
      </c>
      <c r="C29" s="17">
        <v>42895</v>
      </c>
      <c r="D29" s="17">
        <v>42878</v>
      </c>
      <c r="E29" s="17"/>
      <c r="F29" s="17"/>
      <c r="G29" s="1">
        <f t="shared" si="0"/>
        <v>-17</v>
      </c>
      <c r="H29" s="16">
        <f t="shared" si="1"/>
        <v>-256360</v>
      </c>
    </row>
    <row r="30" spans="1:8" ht="15">
      <c r="A30" s="28" t="s">
        <v>91</v>
      </c>
      <c r="B30" s="16">
        <v>19762</v>
      </c>
      <c r="C30" s="17">
        <v>42902</v>
      </c>
      <c r="D30" s="17">
        <v>42878</v>
      </c>
      <c r="E30" s="17"/>
      <c r="F30" s="17"/>
      <c r="G30" s="1">
        <f t="shared" si="0"/>
        <v>-24</v>
      </c>
      <c r="H30" s="16">
        <f t="shared" si="1"/>
        <v>-474288</v>
      </c>
    </row>
    <row r="31" spans="1:8" ht="15">
      <c r="A31" s="28" t="s">
        <v>92</v>
      </c>
      <c r="B31" s="16">
        <v>500</v>
      </c>
      <c r="C31" s="17">
        <v>42875</v>
      </c>
      <c r="D31" s="17">
        <v>42878</v>
      </c>
      <c r="E31" s="17"/>
      <c r="F31" s="17"/>
      <c r="G31" s="1">
        <f t="shared" si="0"/>
        <v>3</v>
      </c>
      <c r="H31" s="16">
        <f t="shared" si="1"/>
        <v>1500</v>
      </c>
    </row>
    <row r="32" spans="1:8" ht="15">
      <c r="A32" s="28" t="s">
        <v>93</v>
      </c>
      <c r="B32" s="16">
        <v>250</v>
      </c>
      <c r="C32" s="17">
        <v>42883</v>
      </c>
      <c r="D32" s="17">
        <v>42885</v>
      </c>
      <c r="E32" s="17"/>
      <c r="F32" s="17"/>
      <c r="G32" s="1">
        <f t="shared" si="0"/>
        <v>2</v>
      </c>
      <c r="H32" s="16">
        <f t="shared" si="1"/>
        <v>500</v>
      </c>
    </row>
    <row r="33" spans="1:8" ht="15">
      <c r="A33" s="28" t="s">
        <v>94</v>
      </c>
      <c r="B33" s="16">
        <v>105</v>
      </c>
      <c r="C33" s="17">
        <v>42883</v>
      </c>
      <c r="D33" s="17">
        <v>42885</v>
      </c>
      <c r="E33" s="17"/>
      <c r="F33" s="17"/>
      <c r="G33" s="1">
        <f t="shared" si="0"/>
        <v>2</v>
      </c>
      <c r="H33" s="16">
        <f t="shared" si="1"/>
        <v>210</v>
      </c>
    </row>
    <row r="34" spans="1:8" ht="15">
      <c r="A34" s="28" t="s">
        <v>95</v>
      </c>
      <c r="B34" s="16">
        <v>520</v>
      </c>
      <c r="C34" s="17">
        <v>42895</v>
      </c>
      <c r="D34" s="17">
        <v>42885</v>
      </c>
      <c r="E34" s="17"/>
      <c r="F34" s="17"/>
      <c r="G34" s="1">
        <f t="shared" si="0"/>
        <v>-10</v>
      </c>
      <c r="H34" s="16">
        <f t="shared" si="1"/>
        <v>-5200</v>
      </c>
    </row>
    <row r="35" spans="1:8" ht="15">
      <c r="A35" s="28" t="s">
        <v>96</v>
      </c>
      <c r="B35" s="16">
        <v>572.96</v>
      </c>
      <c r="C35" s="17">
        <v>42860</v>
      </c>
      <c r="D35" s="17">
        <v>42885</v>
      </c>
      <c r="E35" s="17"/>
      <c r="F35" s="17"/>
      <c r="G35" s="1">
        <f t="shared" si="0"/>
        <v>25</v>
      </c>
      <c r="H35" s="16">
        <f t="shared" si="1"/>
        <v>14324</v>
      </c>
    </row>
    <row r="36" spans="1:8" ht="15">
      <c r="A36" s="28" t="s">
        <v>97</v>
      </c>
      <c r="B36" s="16">
        <v>39330</v>
      </c>
      <c r="C36" s="17">
        <v>42909</v>
      </c>
      <c r="D36" s="17">
        <v>42885</v>
      </c>
      <c r="E36" s="17"/>
      <c r="F36" s="17"/>
      <c r="G36" s="1">
        <f t="shared" si="0"/>
        <v>-24</v>
      </c>
      <c r="H36" s="16">
        <f t="shared" si="1"/>
        <v>-943920</v>
      </c>
    </row>
    <row r="37" spans="1:8" ht="15">
      <c r="A37" s="28" t="s">
        <v>98</v>
      </c>
      <c r="B37" s="16">
        <v>255.27</v>
      </c>
      <c r="C37" s="17">
        <v>42902</v>
      </c>
      <c r="D37" s="17">
        <v>42885</v>
      </c>
      <c r="E37" s="17"/>
      <c r="F37" s="17"/>
      <c r="G37" s="1">
        <f t="shared" si="0"/>
        <v>-17</v>
      </c>
      <c r="H37" s="16">
        <f t="shared" si="1"/>
        <v>-4339.59</v>
      </c>
    </row>
    <row r="38" spans="1:8" ht="15">
      <c r="A38" s="28" t="s">
        <v>99</v>
      </c>
      <c r="B38" s="16">
        <v>2832.59</v>
      </c>
      <c r="C38" s="17">
        <v>42902</v>
      </c>
      <c r="D38" s="17">
        <v>42885</v>
      </c>
      <c r="E38" s="17"/>
      <c r="F38" s="17"/>
      <c r="G38" s="1">
        <f t="shared" si="0"/>
        <v>-17</v>
      </c>
      <c r="H38" s="16">
        <f t="shared" si="1"/>
        <v>-48154.03</v>
      </c>
    </row>
    <row r="39" spans="1:8" ht="15">
      <c r="A39" s="28" t="s">
        <v>100</v>
      </c>
      <c r="B39" s="16">
        <v>1800</v>
      </c>
      <c r="C39" s="17">
        <v>42902</v>
      </c>
      <c r="D39" s="17">
        <v>42885</v>
      </c>
      <c r="E39" s="17"/>
      <c r="F39" s="17"/>
      <c r="G39" s="1">
        <f t="shared" si="0"/>
        <v>-17</v>
      </c>
      <c r="H39" s="16">
        <f t="shared" si="1"/>
        <v>-30600</v>
      </c>
    </row>
    <row r="40" spans="1:8" ht="15">
      <c r="A40" s="28" t="s">
        <v>101</v>
      </c>
      <c r="B40" s="16">
        <v>550</v>
      </c>
      <c r="C40" s="17">
        <v>42902</v>
      </c>
      <c r="D40" s="17">
        <v>42885</v>
      </c>
      <c r="E40" s="17"/>
      <c r="F40" s="17"/>
      <c r="G40" s="1">
        <f t="shared" si="0"/>
        <v>-17</v>
      </c>
      <c r="H40" s="16">
        <f t="shared" si="1"/>
        <v>-9350</v>
      </c>
    </row>
    <row r="41" spans="1:8" ht="15">
      <c r="A41" s="28" t="s">
        <v>102</v>
      </c>
      <c r="B41" s="16">
        <v>20138</v>
      </c>
      <c r="C41" s="17">
        <v>42895</v>
      </c>
      <c r="D41" s="17">
        <v>42885</v>
      </c>
      <c r="E41" s="17"/>
      <c r="F41" s="17"/>
      <c r="G41" s="1">
        <f t="shared" si="0"/>
        <v>-10</v>
      </c>
      <c r="H41" s="16">
        <f t="shared" si="1"/>
        <v>-201380</v>
      </c>
    </row>
    <row r="42" spans="1:8" ht="15">
      <c r="A42" s="28" t="s">
        <v>103</v>
      </c>
      <c r="B42" s="16">
        <v>39.9</v>
      </c>
      <c r="C42" s="17">
        <v>42895</v>
      </c>
      <c r="D42" s="17">
        <v>42885</v>
      </c>
      <c r="E42" s="17"/>
      <c r="F42" s="17"/>
      <c r="G42" s="1">
        <f t="shared" si="0"/>
        <v>-10</v>
      </c>
      <c r="H42" s="16">
        <f t="shared" si="1"/>
        <v>-399</v>
      </c>
    </row>
    <row r="43" spans="1:8" ht="15">
      <c r="A43" s="28" t="s">
        <v>104</v>
      </c>
      <c r="B43" s="16">
        <v>220</v>
      </c>
      <c r="C43" s="17">
        <v>42810</v>
      </c>
      <c r="D43" s="17">
        <v>42893</v>
      </c>
      <c r="E43" s="17"/>
      <c r="F43" s="17"/>
      <c r="G43" s="1">
        <f t="shared" si="0"/>
        <v>83</v>
      </c>
      <c r="H43" s="16">
        <f t="shared" si="1"/>
        <v>18260</v>
      </c>
    </row>
    <row r="44" spans="1:8" ht="15">
      <c r="A44" s="28" t="s">
        <v>91</v>
      </c>
      <c r="B44" s="16">
        <v>0</v>
      </c>
      <c r="C44" s="17">
        <v>42902</v>
      </c>
      <c r="D44" s="17">
        <v>42899</v>
      </c>
      <c r="E44" s="17"/>
      <c r="F44" s="17"/>
      <c r="G44" s="1">
        <f t="shared" si="0"/>
        <v>-3</v>
      </c>
      <c r="H44" s="16">
        <f t="shared" si="1"/>
        <v>0</v>
      </c>
    </row>
    <row r="45" spans="1:8" ht="15">
      <c r="A45" s="28" t="s">
        <v>105</v>
      </c>
      <c r="B45" s="16">
        <v>4728</v>
      </c>
      <c r="C45" s="17">
        <v>42909</v>
      </c>
      <c r="D45" s="17">
        <v>42899</v>
      </c>
      <c r="E45" s="17"/>
      <c r="F45" s="17"/>
      <c r="G45" s="1">
        <f t="shared" si="0"/>
        <v>-10</v>
      </c>
      <c r="H45" s="16">
        <f t="shared" si="1"/>
        <v>-47280</v>
      </c>
    </row>
    <row r="46" spans="1:8" ht="15">
      <c r="A46" s="28" t="s">
        <v>106</v>
      </c>
      <c r="B46" s="16">
        <v>214.35</v>
      </c>
      <c r="C46" s="17">
        <v>42908</v>
      </c>
      <c r="D46" s="17">
        <v>42899</v>
      </c>
      <c r="E46" s="17"/>
      <c r="F46" s="17"/>
      <c r="G46" s="1">
        <f t="shared" si="0"/>
        <v>-9</v>
      </c>
      <c r="H46" s="16">
        <f t="shared" si="1"/>
        <v>-1929.1499999999999</v>
      </c>
    </row>
    <row r="47" spans="1:8" ht="15">
      <c r="A47" s="28" t="s">
        <v>107</v>
      </c>
      <c r="B47" s="16">
        <v>57.8</v>
      </c>
      <c r="C47" s="17">
        <v>42908</v>
      </c>
      <c r="D47" s="17">
        <v>42899</v>
      </c>
      <c r="E47" s="17"/>
      <c r="F47" s="17"/>
      <c r="G47" s="1">
        <f t="shared" si="0"/>
        <v>-9</v>
      </c>
      <c r="H47" s="16">
        <f t="shared" si="1"/>
        <v>-520.1999999999999</v>
      </c>
    </row>
    <row r="48" spans="1:8" ht="15">
      <c r="A48" s="28" t="s">
        <v>108</v>
      </c>
      <c r="B48" s="16">
        <v>5280</v>
      </c>
      <c r="C48" s="17">
        <v>42908</v>
      </c>
      <c r="D48" s="17">
        <v>42899</v>
      </c>
      <c r="E48" s="17"/>
      <c r="F48" s="17"/>
      <c r="G48" s="1">
        <f t="shared" si="0"/>
        <v>-9</v>
      </c>
      <c r="H48" s="16">
        <f t="shared" si="1"/>
        <v>-47520</v>
      </c>
    </row>
    <row r="49" spans="1:8" ht="15">
      <c r="A49" s="28" t="s">
        <v>109</v>
      </c>
      <c r="B49" s="16">
        <v>20</v>
      </c>
      <c r="C49" s="17">
        <v>42909</v>
      </c>
      <c r="D49" s="17">
        <v>42899</v>
      </c>
      <c r="E49" s="17"/>
      <c r="F49" s="17"/>
      <c r="G49" s="1">
        <f t="shared" si="0"/>
        <v>-10</v>
      </c>
      <c r="H49" s="16">
        <f t="shared" si="1"/>
        <v>-200</v>
      </c>
    </row>
    <row r="50" spans="1:8" ht="15">
      <c r="A50" s="28" t="s">
        <v>110</v>
      </c>
      <c r="B50" s="16">
        <v>287.1</v>
      </c>
      <c r="C50" s="17">
        <v>42883</v>
      </c>
      <c r="D50" s="17">
        <v>42901</v>
      </c>
      <c r="E50" s="17"/>
      <c r="F50" s="17"/>
      <c r="G50" s="1">
        <f t="shared" si="0"/>
        <v>18</v>
      </c>
      <c r="H50" s="16">
        <f t="shared" si="1"/>
        <v>5167.8</v>
      </c>
    </row>
    <row r="51" spans="1:8" ht="15">
      <c r="A51" s="28" t="s">
        <v>111</v>
      </c>
      <c r="B51" s="16">
        <v>96.5</v>
      </c>
      <c r="C51" s="17">
        <v>42818</v>
      </c>
      <c r="D51" s="17">
        <v>42901</v>
      </c>
      <c r="E51" s="17"/>
      <c r="F51" s="17"/>
      <c r="G51" s="1">
        <f t="shared" si="0"/>
        <v>83</v>
      </c>
      <c r="H51" s="16">
        <f t="shared" si="1"/>
        <v>8009.5</v>
      </c>
    </row>
    <row r="52" spans="1:8" ht="15">
      <c r="A52" s="28" t="s">
        <v>112</v>
      </c>
      <c r="B52" s="16">
        <v>312</v>
      </c>
      <c r="C52" s="17">
        <v>42902</v>
      </c>
      <c r="D52" s="17">
        <v>42901</v>
      </c>
      <c r="E52" s="17"/>
      <c r="F52" s="17"/>
      <c r="G52" s="1">
        <f t="shared" si="0"/>
        <v>-1</v>
      </c>
      <c r="H52" s="16">
        <f t="shared" si="1"/>
        <v>-312</v>
      </c>
    </row>
    <row r="53" spans="1:8" ht="15">
      <c r="A53" s="28" t="s">
        <v>113</v>
      </c>
      <c r="B53" s="16">
        <v>14341</v>
      </c>
      <c r="C53" s="17">
        <v>42924</v>
      </c>
      <c r="D53" s="17">
        <v>42901</v>
      </c>
      <c r="E53" s="17"/>
      <c r="F53" s="17"/>
      <c r="G53" s="1">
        <f t="shared" si="0"/>
        <v>-23</v>
      </c>
      <c r="H53" s="16">
        <f t="shared" si="1"/>
        <v>-329843</v>
      </c>
    </row>
    <row r="54" spans="1:8" ht="15">
      <c r="A54" s="28" t="s">
        <v>114</v>
      </c>
      <c r="B54" s="16">
        <v>86.73</v>
      </c>
      <c r="C54" s="17">
        <v>42882</v>
      </c>
      <c r="D54" s="17">
        <v>42901</v>
      </c>
      <c r="E54" s="17"/>
      <c r="F54" s="17"/>
      <c r="G54" s="1">
        <f t="shared" si="0"/>
        <v>19</v>
      </c>
      <c r="H54" s="16">
        <f t="shared" si="1"/>
        <v>1647.8700000000001</v>
      </c>
    </row>
    <row r="55" spans="1:8" ht="15">
      <c r="A55" s="28" t="s">
        <v>115</v>
      </c>
      <c r="B55" s="16">
        <v>64.9</v>
      </c>
      <c r="C55" s="17">
        <v>42883</v>
      </c>
      <c r="D55" s="17">
        <v>42909</v>
      </c>
      <c r="E55" s="17"/>
      <c r="F55" s="17"/>
      <c r="G55" s="1">
        <f t="shared" si="0"/>
        <v>26</v>
      </c>
      <c r="H55" s="16">
        <f t="shared" si="1"/>
        <v>1687.4</v>
      </c>
    </row>
    <row r="56" spans="1:8" ht="15">
      <c r="A56" s="28" t="s">
        <v>116</v>
      </c>
      <c r="B56" s="16">
        <v>43.9</v>
      </c>
      <c r="C56" s="17">
        <v>42883</v>
      </c>
      <c r="D56" s="17">
        <v>42909</v>
      </c>
      <c r="E56" s="17"/>
      <c r="F56" s="17"/>
      <c r="G56" s="1">
        <f t="shared" si="0"/>
        <v>26</v>
      </c>
      <c r="H56" s="16">
        <f t="shared" si="1"/>
        <v>1141.3999999999999</v>
      </c>
    </row>
    <row r="57" spans="1:8" ht="15">
      <c r="A57" s="28" t="s">
        <v>117</v>
      </c>
      <c r="B57" s="16">
        <v>180</v>
      </c>
      <c r="C57" s="17">
        <v>42883</v>
      </c>
      <c r="D57" s="17">
        <v>42909</v>
      </c>
      <c r="E57" s="17"/>
      <c r="F57" s="17"/>
      <c r="G57" s="1">
        <f t="shared" si="0"/>
        <v>26</v>
      </c>
      <c r="H57" s="16">
        <f t="shared" si="1"/>
        <v>4680</v>
      </c>
    </row>
    <row r="58" spans="1:8" ht="15">
      <c r="A58" s="28" t="s">
        <v>118</v>
      </c>
      <c r="B58" s="16">
        <v>300</v>
      </c>
      <c r="C58" s="17">
        <v>42915</v>
      </c>
      <c r="D58" s="17">
        <v>42909</v>
      </c>
      <c r="E58" s="17"/>
      <c r="F58" s="17"/>
      <c r="G58" s="1">
        <f t="shared" si="0"/>
        <v>-6</v>
      </c>
      <c r="H58" s="16">
        <f t="shared" si="1"/>
        <v>-1800</v>
      </c>
    </row>
    <row r="59" spans="1:8" ht="15">
      <c r="A59" s="28" t="s">
        <v>119</v>
      </c>
      <c r="B59" s="16">
        <v>57.8</v>
      </c>
      <c r="C59" s="17">
        <v>42928</v>
      </c>
      <c r="D59" s="17">
        <v>42909</v>
      </c>
      <c r="E59" s="17"/>
      <c r="F59" s="17"/>
      <c r="G59" s="1">
        <f t="shared" si="0"/>
        <v>-19</v>
      </c>
      <c r="H59" s="16">
        <f t="shared" si="1"/>
        <v>-1098.2</v>
      </c>
    </row>
    <row r="60" spans="1:8" ht="15">
      <c r="A60" s="28" t="s">
        <v>120</v>
      </c>
      <c r="B60" s="16">
        <v>159.84</v>
      </c>
      <c r="C60" s="17">
        <v>42917</v>
      </c>
      <c r="D60" s="17">
        <v>42909</v>
      </c>
      <c r="E60" s="17"/>
      <c r="F60" s="17"/>
      <c r="G60" s="1">
        <f t="shared" si="0"/>
        <v>-8</v>
      </c>
      <c r="H60" s="16">
        <f t="shared" si="1"/>
        <v>-1278.72</v>
      </c>
    </row>
    <row r="61" spans="1:8" ht="15">
      <c r="A61" s="28" t="s">
        <v>121</v>
      </c>
      <c r="B61" s="16">
        <v>1249.65</v>
      </c>
      <c r="C61" s="17">
        <v>42922</v>
      </c>
      <c r="D61" s="17">
        <v>42909</v>
      </c>
      <c r="E61" s="17"/>
      <c r="F61" s="17"/>
      <c r="G61" s="1">
        <f t="shared" si="0"/>
        <v>-13</v>
      </c>
      <c r="H61" s="16">
        <f t="shared" si="1"/>
        <v>-16245.45</v>
      </c>
    </row>
    <row r="62" spans="1:8" ht="15">
      <c r="A62" s="28" t="s">
        <v>122</v>
      </c>
      <c r="B62" s="16">
        <v>118.39</v>
      </c>
      <c r="C62" s="17">
        <v>42938</v>
      </c>
      <c r="D62" s="17">
        <v>42909</v>
      </c>
      <c r="E62" s="17"/>
      <c r="F62" s="17"/>
      <c r="G62" s="1">
        <f t="shared" si="0"/>
        <v>-29</v>
      </c>
      <c r="H62" s="16">
        <f t="shared" si="1"/>
        <v>-3433.31</v>
      </c>
    </row>
    <row r="63" spans="1:8" ht="15">
      <c r="A63" s="28" t="s">
        <v>123</v>
      </c>
      <c r="B63" s="16">
        <v>450</v>
      </c>
      <c r="C63" s="17">
        <v>42922</v>
      </c>
      <c r="D63" s="17">
        <v>42914</v>
      </c>
      <c r="E63" s="17"/>
      <c r="F63" s="17"/>
      <c r="G63" s="1">
        <f t="shared" si="0"/>
        <v>-8</v>
      </c>
      <c r="H63" s="16">
        <f t="shared" si="1"/>
        <v>-3600</v>
      </c>
    </row>
    <row r="64" spans="1:8" ht="15">
      <c r="A64" s="28" t="s">
        <v>124</v>
      </c>
      <c r="B64" s="16">
        <v>370</v>
      </c>
      <c r="C64" s="17">
        <v>42931</v>
      </c>
      <c r="D64" s="17">
        <v>42914</v>
      </c>
      <c r="E64" s="17"/>
      <c r="F64" s="17"/>
      <c r="G64" s="1">
        <f t="shared" si="0"/>
        <v>-17</v>
      </c>
      <c r="H64" s="16">
        <f t="shared" si="1"/>
        <v>-6290</v>
      </c>
    </row>
    <row r="65" spans="1:8" ht="15">
      <c r="A65" s="28" t="s">
        <v>125</v>
      </c>
      <c r="B65" s="16">
        <v>1450</v>
      </c>
      <c r="C65" s="17">
        <v>42931</v>
      </c>
      <c r="D65" s="17">
        <v>42914</v>
      </c>
      <c r="E65" s="17"/>
      <c r="F65" s="17"/>
      <c r="G65" s="1">
        <f t="shared" si="0"/>
        <v>-17</v>
      </c>
      <c r="H65" s="16">
        <f t="shared" si="1"/>
        <v>-24650</v>
      </c>
    </row>
    <row r="66" spans="1:8" ht="15">
      <c r="A66" s="28" t="s">
        <v>126</v>
      </c>
      <c r="B66" s="16">
        <v>1590</v>
      </c>
      <c r="C66" s="17">
        <v>42936</v>
      </c>
      <c r="D66" s="17">
        <v>42914</v>
      </c>
      <c r="E66" s="17"/>
      <c r="F66" s="17"/>
      <c r="G66" s="1">
        <f t="shared" si="0"/>
        <v>-22</v>
      </c>
      <c r="H66" s="16">
        <f t="shared" si="1"/>
        <v>-34980</v>
      </c>
    </row>
    <row r="67" spans="1:8" ht="15">
      <c r="A67" s="28" t="s">
        <v>127</v>
      </c>
      <c r="B67" s="16">
        <v>112.35</v>
      </c>
      <c r="C67" s="17">
        <v>42936</v>
      </c>
      <c r="D67" s="17">
        <v>42914</v>
      </c>
      <c r="E67" s="17"/>
      <c r="F67" s="17"/>
      <c r="G67" s="1">
        <f t="shared" si="0"/>
        <v>-22</v>
      </c>
      <c r="H67" s="16">
        <f t="shared" si="1"/>
        <v>-2471.7</v>
      </c>
    </row>
    <row r="68" spans="1:8" ht="15">
      <c r="A68" s="28" t="s">
        <v>128</v>
      </c>
      <c r="B68" s="16">
        <v>77.87</v>
      </c>
      <c r="C68" s="17">
        <v>42938</v>
      </c>
      <c r="D68" s="17">
        <v>42914</v>
      </c>
      <c r="E68" s="17"/>
      <c r="F68" s="17"/>
      <c r="G68" s="1">
        <f t="shared" si="0"/>
        <v>-24</v>
      </c>
      <c r="H68" s="16">
        <f t="shared" si="1"/>
        <v>-1868.88</v>
      </c>
    </row>
    <row r="69" spans="1:8" ht="15">
      <c r="A69" s="28" t="s">
        <v>129</v>
      </c>
      <c r="B69" s="16">
        <v>375.47</v>
      </c>
      <c r="C69" s="17">
        <v>42944</v>
      </c>
      <c r="D69" s="17">
        <v>42914</v>
      </c>
      <c r="E69" s="17"/>
      <c r="F69" s="17"/>
      <c r="G69" s="1">
        <f aca="true" t="shared" si="2" ref="G69:G132">D69-C69-(F69-E69)</f>
        <v>-30</v>
      </c>
      <c r="H69" s="16">
        <f aca="true" t="shared" si="3" ref="H69:H132">B69*G69</f>
        <v>-11264.1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14089.669999999998</v>
      </c>
      <c r="C1">
        <f>COUNTA(A4:A203)</f>
        <v>21</v>
      </c>
      <c r="G1" s="20">
        <f>IF(B1&lt;&gt;0,H1/B1,0)</f>
        <v>-10.396622490093808</v>
      </c>
      <c r="H1" s="19">
        <f>SUM(H4:H195)</f>
        <v>-146484.98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130</v>
      </c>
      <c r="B4" s="16">
        <v>220</v>
      </c>
      <c r="C4" s="17">
        <v>42837</v>
      </c>
      <c r="D4" s="17">
        <v>42935</v>
      </c>
      <c r="E4" s="17"/>
      <c r="F4" s="17"/>
      <c r="G4" s="1">
        <f>D4-C4-(F4-E4)</f>
        <v>98</v>
      </c>
      <c r="H4" s="16">
        <f>B4*G4</f>
        <v>21560</v>
      </c>
    </row>
    <row r="5" spans="1:8" ht="15">
      <c r="A5" s="28" t="s">
        <v>131</v>
      </c>
      <c r="B5" s="16">
        <v>1175</v>
      </c>
      <c r="C5" s="17">
        <v>42944</v>
      </c>
      <c r="D5" s="17">
        <v>42937</v>
      </c>
      <c r="E5" s="17"/>
      <c r="F5" s="17"/>
      <c r="G5" s="1">
        <f aca="true" t="shared" si="0" ref="G5:G68">D5-C5-(F5-E5)</f>
        <v>-7</v>
      </c>
      <c r="H5" s="16">
        <f aca="true" t="shared" si="1" ref="H5:H68">B5*G5</f>
        <v>-8225</v>
      </c>
    </row>
    <row r="6" spans="1:8" ht="15">
      <c r="A6" s="28" t="s">
        <v>132</v>
      </c>
      <c r="B6" s="16">
        <v>220</v>
      </c>
      <c r="C6" s="17">
        <v>42895</v>
      </c>
      <c r="D6" s="17">
        <v>42937</v>
      </c>
      <c r="E6" s="17"/>
      <c r="F6" s="17"/>
      <c r="G6" s="1">
        <f t="shared" si="0"/>
        <v>42</v>
      </c>
      <c r="H6" s="16">
        <f t="shared" si="1"/>
        <v>9240</v>
      </c>
    </row>
    <row r="7" spans="1:8" ht="15">
      <c r="A7" s="28" t="s">
        <v>133</v>
      </c>
      <c r="B7" s="16">
        <v>882.12</v>
      </c>
      <c r="C7" s="17">
        <v>42963</v>
      </c>
      <c r="D7" s="17">
        <v>42937</v>
      </c>
      <c r="E7" s="17"/>
      <c r="F7" s="17"/>
      <c r="G7" s="1">
        <f t="shared" si="0"/>
        <v>-26</v>
      </c>
      <c r="H7" s="16">
        <f t="shared" si="1"/>
        <v>-22935.12</v>
      </c>
    </row>
    <row r="8" spans="1:8" ht="15">
      <c r="A8" s="28" t="s">
        <v>134</v>
      </c>
      <c r="B8" s="16">
        <v>1190.5</v>
      </c>
      <c r="C8" s="17">
        <v>42963</v>
      </c>
      <c r="D8" s="17">
        <v>42937</v>
      </c>
      <c r="E8" s="17"/>
      <c r="F8" s="17"/>
      <c r="G8" s="1">
        <f t="shared" si="0"/>
        <v>-26</v>
      </c>
      <c r="H8" s="16">
        <f t="shared" si="1"/>
        <v>-30953</v>
      </c>
    </row>
    <row r="9" spans="1:8" ht="15">
      <c r="A9" s="28" t="s">
        <v>135</v>
      </c>
      <c r="B9" s="16">
        <v>39.9</v>
      </c>
      <c r="C9" s="17">
        <v>42834</v>
      </c>
      <c r="D9" s="17">
        <v>42937</v>
      </c>
      <c r="E9" s="17"/>
      <c r="F9" s="17"/>
      <c r="G9" s="1">
        <f t="shared" si="0"/>
        <v>103</v>
      </c>
      <c r="H9" s="16">
        <f t="shared" si="1"/>
        <v>4109.7</v>
      </c>
    </row>
    <row r="10" spans="1:8" ht="15">
      <c r="A10" s="28" t="s">
        <v>136</v>
      </c>
      <c r="B10" s="16">
        <v>39.9</v>
      </c>
      <c r="C10" s="17">
        <v>42963</v>
      </c>
      <c r="D10" s="17">
        <v>42937</v>
      </c>
      <c r="E10" s="17"/>
      <c r="F10" s="17"/>
      <c r="G10" s="1">
        <f t="shared" si="0"/>
        <v>-26</v>
      </c>
      <c r="H10" s="16">
        <f t="shared" si="1"/>
        <v>-1037.3999999999999</v>
      </c>
    </row>
    <row r="11" spans="1:8" ht="15">
      <c r="A11" s="28" t="s">
        <v>137</v>
      </c>
      <c r="B11" s="16">
        <v>225</v>
      </c>
      <c r="C11" s="17">
        <v>42963</v>
      </c>
      <c r="D11" s="17">
        <v>42937</v>
      </c>
      <c r="E11" s="17"/>
      <c r="F11" s="17"/>
      <c r="G11" s="1">
        <f t="shared" si="0"/>
        <v>-26</v>
      </c>
      <c r="H11" s="16">
        <f t="shared" si="1"/>
        <v>-5850</v>
      </c>
    </row>
    <row r="12" spans="1:8" ht="15">
      <c r="A12" s="28" t="s">
        <v>138</v>
      </c>
      <c r="B12" s="16">
        <v>560</v>
      </c>
      <c r="C12" s="17">
        <v>42965</v>
      </c>
      <c r="D12" s="17">
        <v>42937</v>
      </c>
      <c r="E12" s="17"/>
      <c r="F12" s="17"/>
      <c r="G12" s="1">
        <f t="shared" si="0"/>
        <v>-28</v>
      </c>
      <c r="H12" s="16">
        <f t="shared" si="1"/>
        <v>-15680</v>
      </c>
    </row>
    <row r="13" spans="1:8" ht="15">
      <c r="A13" s="28" t="s">
        <v>139</v>
      </c>
      <c r="B13" s="16">
        <v>1168.2</v>
      </c>
      <c r="C13" s="17">
        <v>42974</v>
      </c>
      <c r="D13" s="17">
        <v>42947</v>
      </c>
      <c r="E13" s="17"/>
      <c r="F13" s="17"/>
      <c r="G13" s="1">
        <f t="shared" si="0"/>
        <v>-27</v>
      </c>
      <c r="H13" s="16">
        <f t="shared" si="1"/>
        <v>-31541.4</v>
      </c>
    </row>
    <row r="14" spans="1:8" ht="15">
      <c r="A14" s="28" t="s">
        <v>140</v>
      </c>
      <c r="B14" s="16">
        <v>250</v>
      </c>
      <c r="C14" s="17">
        <v>42998</v>
      </c>
      <c r="D14" s="17">
        <v>42997</v>
      </c>
      <c r="E14" s="17"/>
      <c r="F14" s="17"/>
      <c r="G14" s="1">
        <f t="shared" si="0"/>
        <v>-1</v>
      </c>
      <c r="H14" s="16">
        <f t="shared" si="1"/>
        <v>-250</v>
      </c>
    </row>
    <row r="15" spans="1:8" ht="15">
      <c r="A15" s="28" t="s">
        <v>141</v>
      </c>
      <c r="B15" s="16">
        <v>127.5</v>
      </c>
      <c r="C15" s="17">
        <v>42998</v>
      </c>
      <c r="D15" s="17">
        <v>42997</v>
      </c>
      <c r="E15" s="17"/>
      <c r="F15" s="17"/>
      <c r="G15" s="1">
        <f t="shared" si="0"/>
        <v>-1</v>
      </c>
      <c r="H15" s="16">
        <f t="shared" si="1"/>
        <v>-127.5</v>
      </c>
    </row>
    <row r="16" spans="1:8" ht="15">
      <c r="A16" s="28" t="s">
        <v>142</v>
      </c>
      <c r="B16" s="16">
        <v>77.69</v>
      </c>
      <c r="C16" s="17">
        <v>43007</v>
      </c>
      <c r="D16" s="17">
        <v>42997</v>
      </c>
      <c r="E16" s="17"/>
      <c r="F16" s="17"/>
      <c r="G16" s="1">
        <f t="shared" si="0"/>
        <v>-10</v>
      </c>
      <c r="H16" s="16">
        <f t="shared" si="1"/>
        <v>-776.9</v>
      </c>
    </row>
    <row r="17" spans="1:8" ht="15">
      <c r="A17" s="28" t="s">
        <v>143</v>
      </c>
      <c r="B17" s="16">
        <v>679.26</v>
      </c>
      <c r="C17" s="17">
        <v>43007</v>
      </c>
      <c r="D17" s="17">
        <v>42997</v>
      </c>
      <c r="E17" s="17"/>
      <c r="F17" s="17"/>
      <c r="G17" s="1">
        <f t="shared" si="0"/>
        <v>-10</v>
      </c>
      <c r="H17" s="16">
        <f t="shared" si="1"/>
        <v>-6792.6</v>
      </c>
    </row>
    <row r="18" spans="1:8" ht="15">
      <c r="A18" s="28" t="s">
        <v>144</v>
      </c>
      <c r="B18" s="16">
        <v>332.96</v>
      </c>
      <c r="C18" s="17">
        <v>43007</v>
      </c>
      <c r="D18" s="17">
        <v>42997</v>
      </c>
      <c r="E18" s="17"/>
      <c r="F18" s="17"/>
      <c r="G18" s="1">
        <f t="shared" si="0"/>
        <v>-10</v>
      </c>
      <c r="H18" s="16">
        <f t="shared" si="1"/>
        <v>-3329.6</v>
      </c>
    </row>
    <row r="19" spans="1:8" ht="15">
      <c r="A19" s="28" t="s">
        <v>145</v>
      </c>
      <c r="B19" s="16">
        <v>2911.11</v>
      </c>
      <c r="C19" s="17">
        <v>43007</v>
      </c>
      <c r="D19" s="17">
        <v>42997</v>
      </c>
      <c r="E19" s="17"/>
      <c r="F19" s="17"/>
      <c r="G19" s="1">
        <f t="shared" si="0"/>
        <v>-10</v>
      </c>
      <c r="H19" s="16">
        <f t="shared" si="1"/>
        <v>-29111.100000000002</v>
      </c>
    </row>
    <row r="20" spans="1:8" ht="15">
      <c r="A20" s="28" t="s">
        <v>146</v>
      </c>
      <c r="B20" s="16">
        <v>332.96</v>
      </c>
      <c r="C20" s="17">
        <v>43007</v>
      </c>
      <c r="D20" s="17">
        <v>42997</v>
      </c>
      <c r="E20" s="17"/>
      <c r="F20" s="17"/>
      <c r="G20" s="1">
        <f t="shared" si="0"/>
        <v>-10</v>
      </c>
      <c r="H20" s="16">
        <f t="shared" si="1"/>
        <v>-3329.6</v>
      </c>
    </row>
    <row r="21" spans="1:8" ht="15">
      <c r="A21" s="28" t="s">
        <v>147</v>
      </c>
      <c r="B21" s="16">
        <v>2911.11</v>
      </c>
      <c r="C21" s="17">
        <v>43007</v>
      </c>
      <c r="D21" s="17">
        <v>42997</v>
      </c>
      <c r="E21" s="17"/>
      <c r="F21" s="17"/>
      <c r="G21" s="1">
        <f t="shared" si="0"/>
        <v>-10</v>
      </c>
      <c r="H21" s="16">
        <f t="shared" si="1"/>
        <v>-29111.100000000002</v>
      </c>
    </row>
    <row r="22" spans="1:8" ht="15">
      <c r="A22" s="28" t="s">
        <v>148</v>
      </c>
      <c r="B22" s="16">
        <v>39.9</v>
      </c>
      <c r="C22" s="17">
        <v>43026</v>
      </c>
      <c r="D22" s="17">
        <v>43004</v>
      </c>
      <c r="E22" s="17"/>
      <c r="F22" s="17"/>
      <c r="G22" s="1">
        <f t="shared" si="0"/>
        <v>-22</v>
      </c>
      <c r="H22" s="16">
        <f t="shared" si="1"/>
        <v>-877.8</v>
      </c>
    </row>
    <row r="23" spans="1:8" ht="15">
      <c r="A23" s="28" t="s">
        <v>149</v>
      </c>
      <c r="B23" s="16">
        <v>220</v>
      </c>
      <c r="C23" s="17">
        <v>42963</v>
      </c>
      <c r="D23" s="17">
        <v>43004</v>
      </c>
      <c r="E23" s="17"/>
      <c r="F23" s="17"/>
      <c r="G23" s="1">
        <f t="shared" si="0"/>
        <v>41</v>
      </c>
      <c r="H23" s="16">
        <f t="shared" si="1"/>
        <v>9020</v>
      </c>
    </row>
    <row r="24" spans="1:8" ht="15">
      <c r="A24" s="28" t="s">
        <v>150</v>
      </c>
      <c r="B24" s="16">
        <v>486.56</v>
      </c>
      <c r="C24" s="17">
        <v>43005</v>
      </c>
      <c r="D24" s="17">
        <v>43004</v>
      </c>
      <c r="E24" s="17"/>
      <c r="F24" s="17"/>
      <c r="G24" s="1">
        <f t="shared" si="0"/>
        <v>-1</v>
      </c>
      <c r="H24" s="16">
        <f t="shared" si="1"/>
        <v>-486.56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35210.450000000004</v>
      </c>
      <c r="C1">
        <f>COUNTA(A4:A203)</f>
        <v>48</v>
      </c>
      <c r="G1" s="20">
        <f>IF(B1&lt;&gt;0,H1/B1,0)</f>
        <v>-9.097248118101303</v>
      </c>
      <c r="H1" s="19">
        <f>SUM(H4:H195)</f>
        <v>-320318.20000000007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151</v>
      </c>
      <c r="B4" s="16">
        <v>1205.35</v>
      </c>
      <c r="C4" s="17">
        <v>43016</v>
      </c>
      <c r="D4" s="17">
        <v>43014</v>
      </c>
      <c r="E4" s="17"/>
      <c r="F4" s="17"/>
      <c r="G4" s="1">
        <f>D4-C4-(F4-E4)</f>
        <v>-2</v>
      </c>
      <c r="H4" s="16">
        <f>B4*G4</f>
        <v>-2410.7</v>
      </c>
    </row>
    <row r="5" spans="1:8" ht="15">
      <c r="A5" s="28" t="s">
        <v>152</v>
      </c>
      <c r="B5" s="16">
        <v>155.03</v>
      </c>
      <c r="C5" s="17">
        <v>43016</v>
      </c>
      <c r="D5" s="17">
        <v>43014</v>
      </c>
      <c r="E5" s="17"/>
      <c r="F5" s="17"/>
      <c r="G5" s="1">
        <f aca="true" t="shared" si="0" ref="G5:G68">D5-C5-(F5-E5)</f>
        <v>-2</v>
      </c>
      <c r="H5" s="16">
        <f aca="true" t="shared" si="1" ref="H5:H68">B5*G5</f>
        <v>-310.06</v>
      </c>
    </row>
    <row r="6" spans="1:8" ht="15">
      <c r="A6" s="28" t="s">
        <v>153</v>
      </c>
      <c r="B6" s="16">
        <v>1116.23</v>
      </c>
      <c r="C6" s="17">
        <v>43016</v>
      </c>
      <c r="D6" s="17">
        <v>43014</v>
      </c>
      <c r="E6" s="17"/>
      <c r="F6" s="17"/>
      <c r="G6" s="1">
        <f t="shared" si="0"/>
        <v>-2</v>
      </c>
      <c r="H6" s="16">
        <f t="shared" si="1"/>
        <v>-2232.46</v>
      </c>
    </row>
    <row r="7" spans="1:8" ht="15">
      <c r="A7" s="28" t="s">
        <v>154</v>
      </c>
      <c r="B7" s="16">
        <v>220</v>
      </c>
      <c r="C7" s="17">
        <v>43027</v>
      </c>
      <c r="D7" s="17">
        <v>43026</v>
      </c>
      <c r="E7" s="17"/>
      <c r="F7" s="17"/>
      <c r="G7" s="1">
        <f t="shared" si="0"/>
        <v>-1</v>
      </c>
      <c r="H7" s="16">
        <f t="shared" si="1"/>
        <v>-220</v>
      </c>
    </row>
    <row r="8" spans="1:8" ht="15">
      <c r="A8" s="28" t="s">
        <v>155</v>
      </c>
      <c r="B8" s="16">
        <v>250</v>
      </c>
      <c r="C8" s="17">
        <v>43027</v>
      </c>
      <c r="D8" s="17">
        <v>43026</v>
      </c>
      <c r="E8" s="17"/>
      <c r="F8" s="17"/>
      <c r="G8" s="1">
        <f t="shared" si="0"/>
        <v>-1</v>
      </c>
      <c r="H8" s="16">
        <f t="shared" si="1"/>
        <v>-250</v>
      </c>
    </row>
    <row r="9" spans="1:8" ht="15">
      <c r="A9" s="28" t="s">
        <v>156</v>
      </c>
      <c r="B9" s="16">
        <v>167.6</v>
      </c>
      <c r="C9" s="17">
        <v>43040</v>
      </c>
      <c r="D9" s="17">
        <v>43026</v>
      </c>
      <c r="E9" s="17"/>
      <c r="F9" s="17"/>
      <c r="G9" s="1">
        <f t="shared" si="0"/>
        <v>-14</v>
      </c>
      <c r="H9" s="16">
        <f t="shared" si="1"/>
        <v>-2346.4</v>
      </c>
    </row>
    <row r="10" spans="1:8" ht="15">
      <c r="A10" s="28" t="s">
        <v>157</v>
      </c>
      <c r="B10" s="16">
        <v>101.1</v>
      </c>
      <c r="C10" s="17">
        <v>43055</v>
      </c>
      <c r="D10" s="17">
        <v>43045</v>
      </c>
      <c r="E10" s="17"/>
      <c r="F10" s="17"/>
      <c r="G10" s="1">
        <f t="shared" si="0"/>
        <v>-10</v>
      </c>
      <c r="H10" s="16">
        <f t="shared" si="1"/>
        <v>-1011</v>
      </c>
    </row>
    <row r="11" spans="1:8" ht="15">
      <c r="A11" s="28" t="s">
        <v>158</v>
      </c>
      <c r="B11" s="16">
        <v>18</v>
      </c>
      <c r="C11" s="17">
        <v>43034</v>
      </c>
      <c r="D11" s="17">
        <v>43045</v>
      </c>
      <c r="E11" s="17"/>
      <c r="F11" s="17"/>
      <c r="G11" s="1">
        <f t="shared" si="0"/>
        <v>11</v>
      </c>
      <c r="H11" s="16">
        <f t="shared" si="1"/>
        <v>198</v>
      </c>
    </row>
    <row r="12" spans="1:8" ht="15">
      <c r="A12" s="28" t="s">
        <v>159</v>
      </c>
      <c r="B12" s="16">
        <v>430</v>
      </c>
      <c r="C12" s="17">
        <v>43030</v>
      </c>
      <c r="D12" s="17">
        <v>43045</v>
      </c>
      <c r="E12" s="17"/>
      <c r="F12" s="17"/>
      <c r="G12" s="1">
        <f t="shared" si="0"/>
        <v>15</v>
      </c>
      <c r="H12" s="16">
        <f t="shared" si="1"/>
        <v>6450</v>
      </c>
    </row>
    <row r="13" spans="1:8" ht="15">
      <c r="A13" s="28" t="s">
        <v>160</v>
      </c>
      <c r="B13" s="16">
        <v>870</v>
      </c>
      <c r="C13" s="17">
        <v>43055</v>
      </c>
      <c r="D13" s="17">
        <v>43045</v>
      </c>
      <c r="E13" s="17"/>
      <c r="F13" s="17"/>
      <c r="G13" s="1">
        <f t="shared" si="0"/>
        <v>-10</v>
      </c>
      <c r="H13" s="16">
        <f t="shared" si="1"/>
        <v>-8700</v>
      </c>
    </row>
    <row r="14" spans="1:8" ht="15">
      <c r="A14" s="28" t="s">
        <v>161</v>
      </c>
      <c r="B14" s="16">
        <v>119.85</v>
      </c>
      <c r="C14" s="17">
        <v>43075</v>
      </c>
      <c r="D14" s="17">
        <v>43045</v>
      </c>
      <c r="E14" s="17"/>
      <c r="F14" s="17"/>
      <c r="G14" s="1">
        <f t="shared" si="0"/>
        <v>-30</v>
      </c>
      <c r="H14" s="16">
        <f t="shared" si="1"/>
        <v>-3595.5</v>
      </c>
    </row>
    <row r="15" spans="1:8" ht="15">
      <c r="A15" s="28" t="s">
        <v>162</v>
      </c>
      <c r="B15" s="16">
        <v>228</v>
      </c>
      <c r="C15" s="17">
        <v>43055</v>
      </c>
      <c r="D15" s="17">
        <v>43045</v>
      </c>
      <c r="E15" s="17"/>
      <c r="F15" s="17"/>
      <c r="G15" s="1">
        <f t="shared" si="0"/>
        <v>-10</v>
      </c>
      <c r="H15" s="16">
        <f t="shared" si="1"/>
        <v>-2280</v>
      </c>
    </row>
    <row r="16" spans="1:8" ht="15">
      <c r="A16" s="28" t="s">
        <v>163</v>
      </c>
      <c r="B16" s="16">
        <v>1325</v>
      </c>
      <c r="C16" s="17">
        <v>43075</v>
      </c>
      <c r="D16" s="17">
        <v>43054</v>
      </c>
      <c r="E16" s="17"/>
      <c r="F16" s="17"/>
      <c r="G16" s="1">
        <f t="shared" si="0"/>
        <v>-21</v>
      </c>
      <c r="H16" s="16">
        <f t="shared" si="1"/>
        <v>-27825</v>
      </c>
    </row>
    <row r="17" spans="1:8" ht="15">
      <c r="A17" s="28" t="s">
        <v>164</v>
      </c>
      <c r="B17" s="16">
        <v>2861.6</v>
      </c>
      <c r="C17" s="17">
        <v>43057</v>
      </c>
      <c r="D17" s="17">
        <v>43054</v>
      </c>
      <c r="E17" s="17"/>
      <c r="F17" s="17"/>
      <c r="G17" s="1">
        <f t="shared" si="0"/>
        <v>-3</v>
      </c>
      <c r="H17" s="16">
        <f t="shared" si="1"/>
        <v>-8584.8</v>
      </c>
    </row>
    <row r="18" spans="1:8" ht="15">
      <c r="A18" s="28" t="s">
        <v>165</v>
      </c>
      <c r="B18" s="16">
        <v>605.85</v>
      </c>
      <c r="C18" s="17">
        <v>43040</v>
      </c>
      <c r="D18" s="17">
        <v>43054</v>
      </c>
      <c r="E18" s="17"/>
      <c r="F18" s="17"/>
      <c r="G18" s="1">
        <f t="shared" si="0"/>
        <v>14</v>
      </c>
      <c r="H18" s="16">
        <f t="shared" si="1"/>
        <v>8481.9</v>
      </c>
    </row>
    <row r="19" spans="1:8" ht="15">
      <c r="A19" s="28" t="s">
        <v>166</v>
      </c>
      <c r="B19" s="16">
        <v>884.78</v>
      </c>
      <c r="C19" s="17">
        <v>43063</v>
      </c>
      <c r="D19" s="17">
        <v>43068</v>
      </c>
      <c r="E19" s="17"/>
      <c r="F19" s="17"/>
      <c r="G19" s="1">
        <f t="shared" si="0"/>
        <v>5</v>
      </c>
      <c r="H19" s="16">
        <f t="shared" si="1"/>
        <v>4423.9</v>
      </c>
    </row>
    <row r="20" spans="1:8" ht="15">
      <c r="A20" s="28" t="s">
        <v>167</v>
      </c>
      <c r="B20" s="16">
        <v>265</v>
      </c>
      <c r="C20" s="17">
        <v>42883</v>
      </c>
      <c r="D20" s="17">
        <v>43068</v>
      </c>
      <c r="E20" s="17"/>
      <c r="F20" s="17"/>
      <c r="G20" s="1">
        <f t="shared" si="0"/>
        <v>185</v>
      </c>
      <c r="H20" s="16">
        <f t="shared" si="1"/>
        <v>49025</v>
      </c>
    </row>
    <row r="21" spans="1:8" ht="15">
      <c r="A21" s="28" t="s">
        <v>168</v>
      </c>
      <c r="B21" s="16">
        <v>220</v>
      </c>
      <c r="C21" s="17">
        <v>43016</v>
      </c>
      <c r="D21" s="17">
        <v>43068</v>
      </c>
      <c r="E21" s="17"/>
      <c r="F21" s="17"/>
      <c r="G21" s="1">
        <f t="shared" si="0"/>
        <v>52</v>
      </c>
      <c r="H21" s="16">
        <f t="shared" si="1"/>
        <v>11440</v>
      </c>
    </row>
    <row r="22" spans="1:8" ht="15">
      <c r="A22" s="28" t="s">
        <v>169</v>
      </c>
      <c r="B22" s="16">
        <v>1622.91</v>
      </c>
      <c r="C22" s="17">
        <v>43057</v>
      </c>
      <c r="D22" s="17">
        <v>43068</v>
      </c>
      <c r="E22" s="17"/>
      <c r="F22" s="17"/>
      <c r="G22" s="1">
        <f t="shared" si="0"/>
        <v>11</v>
      </c>
      <c r="H22" s="16">
        <f t="shared" si="1"/>
        <v>17852.010000000002</v>
      </c>
    </row>
    <row r="23" spans="1:8" ht="15">
      <c r="A23" s="28" t="s">
        <v>170</v>
      </c>
      <c r="B23" s="16">
        <v>448</v>
      </c>
      <c r="C23" s="17">
        <v>43055</v>
      </c>
      <c r="D23" s="17">
        <v>43068</v>
      </c>
      <c r="E23" s="17"/>
      <c r="F23" s="17"/>
      <c r="G23" s="1">
        <f t="shared" si="0"/>
        <v>13</v>
      </c>
      <c r="H23" s="16">
        <f t="shared" si="1"/>
        <v>5824</v>
      </c>
    </row>
    <row r="24" spans="1:8" ht="15">
      <c r="A24" s="28" t="s">
        <v>171</v>
      </c>
      <c r="B24" s="16">
        <v>332.96</v>
      </c>
      <c r="C24" s="17">
        <v>43086</v>
      </c>
      <c r="D24" s="17">
        <v>43068</v>
      </c>
      <c r="E24" s="17"/>
      <c r="F24" s="17"/>
      <c r="G24" s="1">
        <f t="shared" si="0"/>
        <v>-18</v>
      </c>
      <c r="H24" s="16">
        <f t="shared" si="1"/>
        <v>-5993.28</v>
      </c>
    </row>
    <row r="25" spans="1:8" ht="15">
      <c r="A25" s="28" t="s">
        <v>172</v>
      </c>
      <c r="B25" s="16">
        <v>2911.11</v>
      </c>
      <c r="C25" s="17">
        <v>43086</v>
      </c>
      <c r="D25" s="17">
        <v>43068</v>
      </c>
      <c r="E25" s="17"/>
      <c r="F25" s="17"/>
      <c r="G25" s="1">
        <f t="shared" si="0"/>
        <v>-18</v>
      </c>
      <c r="H25" s="16">
        <f t="shared" si="1"/>
        <v>-52399.98</v>
      </c>
    </row>
    <row r="26" spans="1:8" ht="15">
      <c r="A26" s="28" t="s">
        <v>173</v>
      </c>
      <c r="B26" s="16">
        <v>332.96</v>
      </c>
      <c r="C26" s="17">
        <v>43086</v>
      </c>
      <c r="D26" s="17">
        <v>43068</v>
      </c>
      <c r="E26" s="17"/>
      <c r="F26" s="17"/>
      <c r="G26" s="1">
        <f t="shared" si="0"/>
        <v>-18</v>
      </c>
      <c r="H26" s="16">
        <f t="shared" si="1"/>
        <v>-5993.28</v>
      </c>
    </row>
    <row r="27" spans="1:8" ht="15">
      <c r="A27" s="28" t="s">
        <v>174</v>
      </c>
      <c r="B27" s="16">
        <v>2911.11</v>
      </c>
      <c r="C27" s="17">
        <v>43086</v>
      </c>
      <c r="D27" s="17">
        <v>43068</v>
      </c>
      <c r="E27" s="17"/>
      <c r="F27" s="17"/>
      <c r="G27" s="1">
        <f t="shared" si="0"/>
        <v>-18</v>
      </c>
      <c r="H27" s="16">
        <f t="shared" si="1"/>
        <v>-52399.98</v>
      </c>
    </row>
    <row r="28" spans="1:8" ht="15">
      <c r="A28" s="28" t="s">
        <v>175</v>
      </c>
      <c r="B28" s="16">
        <v>90</v>
      </c>
      <c r="C28" s="17">
        <v>43051</v>
      </c>
      <c r="D28" s="17">
        <v>43068</v>
      </c>
      <c r="E28" s="17"/>
      <c r="F28" s="17"/>
      <c r="G28" s="1">
        <f t="shared" si="0"/>
        <v>17</v>
      </c>
      <c r="H28" s="16">
        <f t="shared" si="1"/>
        <v>1530</v>
      </c>
    </row>
    <row r="29" spans="1:8" ht="15">
      <c r="A29" s="28" t="s">
        <v>176</v>
      </c>
      <c r="B29" s="16">
        <v>39.9</v>
      </c>
      <c r="C29" s="17">
        <v>43082</v>
      </c>
      <c r="D29" s="17">
        <v>43068</v>
      </c>
      <c r="E29" s="17"/>
      <c r="F29" s="17"/>
      <c r="G29" s="1">
        <f t="shared" si="0"/>
        <v>-14</v>
      </c>
      <c r="H29" s="16">
        <f t="shared" si="1"/>
        <v>-558.6</v>
      </c>
    </row>
    <row r="30" spans="1:8" ht="15">
      <c r="A30" s="28" t="s">
        <v>177</v>
      </c>
      <c r="B30" s="16">
        <v>472.72</v>
      </c>
      <c r="C30" s="17">
        <v>43104</v>
      </c>
      <c r="D30" s="17">
        <v>43075</v>
      </c>
      <c r="E30" s="17"/>
      <c r="F30" s="17"/>
      <c r="G30" s="1">
        <f t="shared" si="0"/>
        <v>-29</v>
      </c>
      <c r="H30" s="16">
        <f t="shared" si="1"/>
        <v>-13708.880000000001</v>
      </c>
    </row>
    <row r="31" spans="1:8" ht="15">
      <c r="A31" s="28" t="s">
        <v>178</v>
      </c>
      <c r="B31" s="16">
        <v>136.2</v>
      </c>
      <c r="C31" s="17">
        <v>43075</v>
      </c>
      <c r="D31" s="17">
        <v>43075</v>
      </c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 t="s">
        <v>179</v>
      </c>
      <c r="B32" s="16">
        <v>550</v>
      </c>
      <c r="C32" s="17">
        <v>43082</v>
      </c>
      <c r="D32" s="17">
        <v>43075</v>
      </c>
      <c r="E32" s="17"/>
      <c r="F32" s="17"/>
      <c r="G32" s="1">
        <f t="shared" si="0"/>
        <v>-7</v>
      </c>
      <c r="H32" s="16">
        <f t="shared" si="1"/>
        <v>-3850</v>
      </c>
    </row>
    <row r="33" spans="1:8" ht="15">
      <c r="A33" s="28" t="s">
        <v>180</v>
      </c>
      <c r="B33" s="16">
        <v>441</v>
      </c>
      <c r="C33" s="17">
        <v>43082</v>
      </c>
      <c r="D33" s="17">
        <v>43075</v>
      </c>
      <c r="E33" s="17"/>
      <c r="F33" s="17"/>
      <c r="G33" s="1">
        <f t="shared" si="0"/>
        <v>-7</v>
      </c>
      <c r="H33" s="16">
        <f t="shared" si="1"/>
        <v>-3087</v>
      </c>
    </row>
    <row r="34" spans="1:8" ht="15">
      <c r="A34" s="28" t="s">
        <v>181</v>
      </c>
      <c r="B34" s="16">
        <v>72</v>
      </c>
      <c r="C34" s="17">
        <v>43082</v>
      </c>
      <c r="D34" s="17">
        <v>43075</v>
      </c>
      <c r="E34" s="17"/>
      <c r="F34" s="17"/>
      <c r="G34" s="1">
        <f t="shared" si="0"/>
        <v>-7</v>
      </c>
      <c r="H34" s="16">
        <f t="shared" si="1"/>
        <v>-504</v>
      </c>
    </row>
    <row r="35" spans="1:8" ht="15">
      <c r="A35" s="28" t="s">
        <v>182</v>
      </c>
      <c r="B35" s="16">
        <v>1941.69</v>
      </c>
      <c r="C35" s="17">
        <v>43086</v>
      </c>
      <c r="D35" s="17">
        <v>43075</v>
      </c>
      <c r="E35" s="17"/>
      <c r="F35" s="17"/>
      <c r="G35" s="1">
        <f t="shared" si="0"/>
        <v>-11</v>
      </c>
      <c r="H35" s="16">
        <f t="shared" si="1"/>
        <v>-21358.59</v>
      </c>
    </row>
    <row r="36" spans="1:8" ht="15">
      <c r="A36" s="28" t="s">
        <v>183</v>
      </c>
      <c r="B36" s="16">
        <v>432</v>
      </c>
      <c r="C36" s="17">
        <v>43086</v>
      </c>
      <c r="D36" s="17">
        <v>43075</v>
      </c>
      <c r="E36" s="17"/>
      <c r="F36" s="17"/>
      <c r="G36" s="1">
        <f t="shared" si="0"/>
        <v>-11</v>
      </c>
      <c r="H36" s="16">
        <f t="shared" si="1"/>
        <v>-4752</v>
      </c>
    </row>
    <row r="37" spans="1:8" ht="15">
      <c r="A37" s="28" t="s">
        <v>184</v>
      </c>
      <c r="B37" s="16">
        <v>170</v>
      </c>
      <c r="C37" s="17">
        <v>43097</v>
      </c>
      <c r="D37" s="17">
        <v>43084</v>
      </c>
      <c r="E37" s="17"/>
      <c r="F37" s="17"/>
      <c r="G37" s="1">
        <f t="shared" si="0"/>
        <v>-13</v>
      </c>
      <c r="H37" s="16">
        <f t="shared" si="1"/>
        <v>-2210</v>
      </c>
    </row>
    <row r="38" spans="1:8" ht="15">
      <c r="A38" s="28" t="s">
        <v>185</v>
      </c>
      <c r="B38" s="16">
        <v>1147.4</v>
      </c>
      <c r="C38" s="17">
        <v>43097</v>
      </c>
      <c r="D38" s="17">
        <v>43084</v>
      </c>
      <c r="E38" s="17"/>
      <c r="F38" s="17"/>
      <c r="G38" s="1">
        <f t="shared" si="0"/>
        <v>-13</v>
      </c>
      <c r="H38" s="16">
        <f t="shared" si="1"/>
        <v>-14916.2</v>
      </c>
    </row>
    <row r="39" spans="1:8" ht="15">
      <c r="A39" s="28" t="s">
        <v>186</v>
      </c>
      <c r="B39" s="16">
        <v>75</v>
      </c>
      <c r="C39" s="17">
        <v>43092</v>
      </c>
      <c r="D39" s="17">
        <v>43084</v>
      </c>
      <c r="E39" s="17"/>
      <c r="F39" s="17"/>
      <c r="G39" s="1">
        <f t="shared" si="0"/>
        <v>-8</v>
      </c>
      <c r="H39" s="16">
        <f t="shared" si="1"/>
        <v>-600</v>
      </c>
    </row>
    <row r="40" spans="1:8" ht="15">
      <c r="A40" s="28" t="s">
        <v>187</v>
      </c>
      <c r="B40" s="16">
        <v>332.96</v>
      </c>
      <c r="C40" s="17">
        <v>43110</v>
      </c>
      <c r="D40" s="17">
        <v>43084</v>
      </c>
      <c r="E40" s="17"/>
      <c r="F40" s="17"/>
      <c r="G40" s="1">
        <f t="shared" si="0"/>
        <v>-26</v>
      </c>
      <c r="H40" s="16">
        <f t="shared" si="1"/>
        <v>-8656.96</v>
      </c>
    </row>
    <row r="41" spans="1:8" ht="15">
      <c r="A41" s="28" t="s">
        <v>188</v>
      </c>
      <c r="B41" s="16">
        <v>2911.11</v>
      </c>
      <c r="C41" s="17">
        <v>43110</v>
      </c>
      <c r="D41" s="17">
        <v>43084</v>
      </c>
      <c r="E41" s="17"/>
      <c r="F41" s="17"/>
      <c r="G41" s="1">
        <f t="shared" si="0"/>
        <v>-26</v>
      </c>
      <c r="H41" s="16">
        <f t="shared" si="1"/>
        <v>-75688.86</v>
      </c>
    </row>
    <row r="42" spans="1:8" ht="15">
      <c r="A42" s="28" t="s">
        <v>189</v>
      </c>
      <c r="B42" s="16">
        <v>1896.85</v>
      </c>
      <c r="C42" s="17">
        <v>43092</v>
      </c>
      <c r="D42" s="17">
        <v>43090</v>
      </c>
      <c r="E42" s="17"/>
      <c r="F42" s="17"/>
      <c r="G42" s="1">
        <f t="shared" si="0"/>
        <v>-2</v>
      </c>
      <c r="H42" s="16">
        <f t="shared" si="1"/>
        <v>-3793.7</v>
      </c>
    </row>
    <row r="43" spans="1:8" ht="15">
      <c r="A43" s="28" t="s">
        <v>190</v>
      </c>
      <c r="B43" s="16">
        <v>1229.55</v>
      </c>
      <c r="C43" s="17">
        <v>43092</v>
      </c>
      <c r="D43" s="17">
        <v>43090</v>
      </c>
      <c r="E43" s="17"/>
      <c r="F43" s="17"/>
      <c r="G43" s="1">
        <f t="shared" si="0"/>
        <v>-2</v>
      </c>
      <c r="H43" s="16">
        <f t="shared" si="1"/>
        <v>-2459.1</v>
      </c>
    </row>
    <row r="44" spans="1:8" ht="15">
      <c r="A44" s="28" t="s">
        <v>191</v>
      </c>
      <c r="B44" s="16">
        <v>189.55</v>
      </c>
      <c r="C44" s="17">
        <v>43117</v>
      </c>
      <c r="D44" s="17">
        <v>43090</v>
      </c>
      <c r="E44" s="17"/>
      <c r="F44" s="17"/>
      <c r="G44" s="1">
        <f t="shared" si="0"/>
        <v>-27</v>
      </c>
      <c r="H44" s="16">
        <f t="shared" si="1"/>
        <v>-5117.85</v>
      </c>
    </row>
    <row r="45" spans="1:8" ht="15">
      <c r="A45" s="28" t="s">
        <v>192</v>
      </c>
      <c r="B45" s="16">
        <v>118.26</v>
      </c>
      <c r="C45" s="17">
        <v>43119</v>
      </c>
      <c r="D45" s="17">
        <v>43090</v>
      </c>
      <c r="E45" s="17"/>
      <c r="F45" s="17"/>
      <c r="G45" s="1">
        <f t="shared" si="0"/>
        <v>-29</v>
      </c>
      <c r="H45" s="16">
        <f t="shared" si="1"/>
        <v>-3429.54</v>
      </c>
    </row>
    <row r="46" spans="1:8" ht="15">
      <c r="A46" s="28" t="s">
        <v>193</v>
      </c>
      <c r="B46" s="16">
        <v>973.19</v>
      </c>
      <c r="C46" s="17">
        <v>43119</v>
      </c>
      <c r="D46" s="17">
        <v>43090</v>
      </c>
      <c r="E46" s="17"/>
      <c r="F46" s="17"/>
      <c r="G46" s="1">
        <f t="shared" si="0"/>
        <v>-29</v>
      </c>
      <c r="H46" s="16">
        <f t="shared" si="1"/>
        <v>-28222.510000000002</v>
      </c>
    </row>
    <row r="47" spans="1:8" ht="15">
      <c r="A47" s="28" t="s">
        <v>194</v>
      </c>
      <c r="B47" s="16">
        <v>517.19</v>
      </c>
      <c r="C47" s="17">
        <v>43119</v>
      </c>
      <c r="D47" s="17">
        <v>43090</v>
      </c>
      <c r="E47" s="17"/>
      <c r="F47" s="17"/>
      <c r="G47" s="1">
        <f t="shared" si="0"/>
        <v>-29</v>
      </c>
      <c r="H47" s="16">
        <f t="shared" si="1"/>
        <v>-14998.510000000002</v>
      </c>
    </row>
    <row r="48" spans="1:8" ht="15">
      <c r="A48" s="28" t="s">
        <v>195</v>
      </c>
      <c r="B48" s="16">
        <v>298.44</v>
      </c>
      <c r="C48" s="17">
        <v>43119</v>
      </c>
      <c r="D48" s="17">
        <v>43090</v>
      </c>
      <c r="E48" s="17"/>
      <c r="F48" s="17"/>
      <c r="G48" s="1">
        <f t="shared" si="0"/>
        <v>-29</v>
      </c>
      <c r="H48" s="16">
        <f t="shared" si="1"/>
        <v>-8654.76</v>
      </c>
    </row>
    <row r="49" spans="1:8" ht="15">
      <c r="A49" s="28" t="s">
        <v>196</v>
      </c>
      <c r="B49" s="16">
        <v>366.49</v>
      </c>
      <c r="C49" s="17">
        <v>43119</v>
      </c>
      <c r="D49" s="17">
        <v>43090</v>
      </c>
      <c r="E49" s="17"/>
      <c r="F49" s="17"/>
      <c r="G49" s="1">
        <f t="shared" si="0"/>
        <v>-29</v>
      </c>
      <c r="H49" s="16">
        <f t="shared" si="1"/>
        <v>-10628.210000000001</v>
      </c>
    </row>
    <row r="50" spans="1:8" ht="15">
      <c r="A50" s="28" t="s">
        <v>197</v>
      </c>
      <c r="B50" s="16">
        <v>600</v>
      </c>
      <c r="C50" s="17">
        <v>43097</v>
      </c>
      <c r="D50" s="17">
        <v>43091</v>
      </c>
      <c r="E50" s="17"/>
      <c r="F50" s="17"/>
      <c r="G50" s="1">
        <f t="shared" si="0"/>
        <v>-6</v>
      </c>
      <c r="H50" s="16">
        <f t="shared" si="1"/>
        <v>-3600</v>
      </c>
    </row>
    <row r="51" spans="1:8" ht="15">
      <c r="A51" s="28" t="s">
        <v>198</v>
      </c>
      <c r="B51" s="16">
        <v>606.51</v>
      </c>
      <c r="C51" s="17">
        <v>43121</v>
      </c>
      <c r="D51" s="17">
        <v>43091</v>
      </c>
      <c r="E51" s="17"/>
      <c r="F51" s="17"/>
      <c r="G51" s="1">
        <f t="shared" si="0"/>
        <v>-30</v>
      </c>
      <c r="H51" s="16">
        <f t="shared" si="1"/>
        <v>-18195.3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2018-02-06T13:59:22Z</dcterms:modified>
  <cp:category/>
  <cp:version/>
  <cp:contentType/>
  <cp:contentStatus/>
</cp:coreProperties>
</file>