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<sst xmlns="http://schemas.openxmlformats.org/spreadsheetml/2006/main" count="95" uniqueCount="71">
  <si>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</si>
  <si>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</si>
  <si>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</si>
  <si>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</si>
  <si>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</si>
  <si>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</si>
  <si>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</si>
  <si>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</si>
  <si>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</si>
  <si>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</si>
  <si>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</si>
  <si>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</si>
  <si>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</si>
  <si>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</si>
  <si>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</si>
  <si>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</si>
  <si>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</si>
  <si>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</si>
  <si>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</si>
  <si>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</si>
  <si>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VIA MAR ROSSO</t>
  </si>
  <si>
    <t>00122 ROMA (RM) VIA MAR ROSSO, 68 C.F. 97198180586 C.M. RMIC8FM00V</t>
  </si>
  <si>
    <t>2/2017 del 29/12/2017</t>
  </si>
  <si>
    <t>3 del 14/01/2018</t>
  </si>
  <si>
    <t>V5/0043069 del 31/12/2017</t>
  </si>
  <si>
    <t>V5/0043070 del 31/12/2017</t>
  </si>
  <si>
    <t>PAE0034464 del 31/10/2017</t>
  </si>
  <si>
    <t>69/2017 del 28/12/2017</t>
  </si>
  <si>
    <t>180224761 del 02/01/2018</t>
  </si>
  <si>
    <t>1PA del 09/01/2018</t>
  </si>
  <si>
    <t>15PA2018 del 20/02/2018</t>
  </si>
  <si>
    <t>647E del 22/01/2018</t>
  </si>
  <si>
    <t>30020841 del 15/01/2018</t>
  </si>
  <si>
    <t>V3-2277 del 26/01/2018</t>
  </si>
  <si>
    <t>V3-1777 del 19/01/2018</t>
  </si>
  <si>
    <t>11 del 01/02/2018</t>
  </si>
  <si>
    <t>74 del 12/01/2018</t>
  </si>
  <si>
    <t>8W00081228 del 06/02/2018</t>
  </si>
  <si>
    <t>4 del 13/02/2018</t>
  </si>
  <si>
    <t>V5/0004684 del 22/02/2018</t>
  </si>
  <si>
    <t>V5/0004683 del 22/02/2018</t>
  </si>
  <si>
    <t>V5/0006795 del 28/02/2018</t>
  </si>
  <si>
    <t>V5/0006796 del 28/02/2018</t>
  </si>
  <si>
    <t>0000021 del 07/02/2018</t>
  </si>
  <si>
    <t>PAE0041041 del 31/12/2017</t>
  </si>
  <si>
    <t>01 / PAM 2017 del 07/11/2017</t>
  </si>
  <si>
    <t>180700285 del 02/03/2018</t>
  </si>
  <si>
    <t>1715 del 28/02/2018</t>
  </si>
  <si>
    <t>1121 del 31/01/2018</t>
  </si>
  <si>
    <t>3238 del 10/04/2018</t>
  </si>
  <si>
    <t>11/PA_2018 del 04/04/2018</t>
  </si>
  <si>
    <t>13  PA 2018 del 08/03/2018</t>
  </si>
  <si>
    <t>V5/0011823 del 31/03/2018</t>
  </si>
  <si>
    <t>V5/0011806 del 31/03/2018</t>
  </si>
  <si>
    <t>V5/0011814 del 31/03/2018</t>
  </si>
  <si>
    <t>V5/0011375 del 31/03/2018</t>
  </si>
  <si>
    <t>V5/0011376 del 31/03/2018</t>
  </si>
  <si>
    <t>102 del 26/03/2018</t>
  </si>
  <si>
    <t>127/2018 del 20/03/2018</t>
  </si>
  <si>
    <t>5000265 del 20/03/2018</t>
  </si>
  <si>
    <t>6/TO del 24/04/2018</t>
  </si>
  <si>
    <t>16 del 30/03/2018</t>
  </si>
  <si>
    <t>FATTPA 19_18 del 04/04/2018</t>
  </si>
  <si>
    <t>22 del 24/04/2018</t>
  </si>
  <si>
    <t>16 del 23/04/2018</t>
  </si>
  <si>
    <t>VC1800007 del 07/05/2018</t>
  </si>
  <si>
    <t>8W00195290 del 06/04/2018</t>
  </si>
  <si>
    <t>8W00191635 del 06/04/2018</t>
  </si>
  <si>
    <t>8W00194228 del 06/04/2018</t>
  </si>
  <si>
    <t>51/18 del 19/03/2018</t>
  </si>
  <si>
    <t>52/PA_2018 del 10/05/2018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</si>
</sst>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4" fontId="46" fillId="0" borderId="16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2" fontId="46" fillId="0" borderId="16" xfId="0" applyNumberFormat="1" applyFont="1" applyBorder="1" applyAlignment="1">
      <alignment horizontal="center" vertical="center"/>
    </xf>
    <xf numFmtId="2" fontId="46" fillId="0" borderId="17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38" t="s">
        <v>1</v>
      </c>
      <c r="B7" s="39"/>
      <c r="C7" s="39"/>
      <c r="D7" s="39"/>
      <c r="E7" s="39"/>
      <c r="F7" s="40"/>
    </row>
    <row r="8" spans="1:6" ht="27" customHeight="1">
      <c r="A8" s="38" t="s">
        <v>12</v>
      </c>
      <c r="B8" s="39"/>
      <c r="C8" s="39"/>
      <c r="D8" s="39"/>
      <c r="E8" s="39"/>
      <c r="F8" s="40"/>
    </row>
    <row r="9" spans="1:6" ht="30.75" customHeight="1">
      <c r="A9" s="47" t="s">
        <v>0</v>
      </c>
      <c r="B9" s="48"/>
      <c r="C9" s="49" t="s">
        <v>6</v>
      </c>
      <c r="D9" s="48"/>
      <c r="E9" s="50" t="s">
        <v>13</v>
      </c>
      <c r="F9" s="51"/>
    </row>
    <row r="10" spans="1:6" ht="29.25" customHeight="1" thickBot="1">
      <c r="A10" s="41">
        <f>SUM(B16:B19)</f>
        <v>49</v>
      </c>
      <c r="B10" s="34"/>
      <c r="C10" s="33">
        <f>SUM(C16:D19)</f>
        <v>62402.729999999996</v>
      </c>
      <c r="D10" s="34"/>
      <c r="E10" s="42">
        <f>('Trimestre 1'!H1+'Trimestre 2'!H1+'Trimestre 3'!H1+'Trimestre 4'!H1)/C10</f>
        <v>5.1552475348434275</v>
      </c>
      <c r="F10" s="43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4" t="s">
        <v>2</v>
      </c>
      <c r="B13" s="45"/>
      <c r="C13" s="45"/>
      <c r="D13" s="45"/>
      <c r="E13" s="45"/>
      <c r="F13" s="46"/>
    </row>
    <row r="14" spans="1:6" ht="27" customHeight="1">
      <c r="A14" s="38" t="s">
        <v>3</v>
      </c>
      <c r="B14" s="39"/>
      <c r="C14" s="39"/>
      <c r="D14" s="39"/>
      <c r="E14" s="39"/>
      <c r="F14" s="40"/>
    </row>
    <row r="15" spans="1:12" ht="46.5" customHeight="1">
      <c r="A15" s="21" t="s">
        <v>4</v>
      </c>
      <c r="B15" s="27" t="s">
        <v>0</v>
      </c>
      <c r="C15" s="49" t="s">
        <v>6</v>
      </c>
      <c r="D15" s="48"/>
      <c r="E15" s="52" t="s">
        <v>14</v>
      </c>
      <c r="F15" s="53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28</v>
      </c>
      <c r="C16" s="35">
        <f>'Trimestre 1'!B1</f>
        <v>23253.44</v>
      </c>
      <c r="D16" s="36"/>
      <c r="E16" s="35">
        <f>'Trimestre 1'!G1</f>
        <v>0.6904380599171566</v>
      </c>
      <c r="F16" s="37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21</v>
      </c>
      <c r="C17" s="35">
        <f>'Trimestre 2'!B1</f>
        <v>39149.29</v>
      </c>
      <c r="D17" s="36"/>
      <c r="E17" s="35">
        <f>'Trimestre 2'!G1</f>
        <v>7.8072031446802725</v>
      </c>
      <c r="F17" s="37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35">
        <f>'Trimestre 3'!B1</f>
        <v>0</v>
      </c>
      <c r="D18" s="36"/>
      <c r="E18" s="35">
        <f>'Trimestre 3'!G1</f>
        <v>0</v>
      </c>
      <c r="F18" s="37"/>
    </row>
    <row r="19" spans="1:6" ht="21.75" customHeight="1" thickBot="1">
      <c r="A19" s="24" t="s">
        <v>18</v>
      </c>
      <c r="B19" s="25">
        <f>'Trimestre 4'!C1</f>
        <v>0</v>
      </c>
      <c r="C19" s="30">
        <f>'Trimestre 4'!B1</f>
        <v>0</v>
      </c>
      <c r="D19" s="32"/>
      <c r="E19" s="30">
        <f>'Trimestre 4'!G1</f>
        <v>0</v>
      </c>
      <c r="F19" s="31"/>
    </row>
    <row r="20" spans="1:6" ht="46.5" customHeight="1">
      <c r="A20" s="11"/>
      <c r="B20" s="12"/>
      <c r="C20" s="29"/>
      <c r="D20" s="29"/>
      <c r="E20" s="12"/>
      <c r="F20" s="12"/>
    </row>
  </sheetData>
  <sheetProtection/>
  <mergeCells count="21"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E16:F16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23253.44</v>
      </c>
      <c r="C1">
        <f>COUNTA(A4:A203)</f>
        <v>28</v>
      </c>
      <c r="G1" s="20">
        <f>IF(B1&lt;&gt;0,H1/B1,0)</f>
        <v>0.6904380599171566</v>
      </c>
      <c r="H1" s="19">
        <f>SUM(H4:H195)</f>
        <v>16055.060000000005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914.46</v>
      </c>
      <c r="C4" s="17">
        <v>43128</v>
      </c>
      <c r="D4" s="17">
        <v>43132</v>
      </c>
      <c r="E4" s="17"/>
      <c r="F4" s="17"/>
      <c r="G4" s="1">
        <f>D4-C4-(F4-E4)</f>
        <v>4</v>
      </c>
      <c r="H4" s="16">
        <f>B4*G4</f>
        <v>3657.84</v>
      </c>
    </row>
    <row r="5" spans="1:8" ht="15">
      <c r="A5" s="28" t="s">
        <v>23</v>
      </c>
      <c r="B5" s="16">
        <v>1999.8</v>
      </c>
      <c r="C5" s="17">
        <v>43130</v>
      </c>
      <c r="D5" s="17">
        <v>43132</v>
      </c>
      <c r="E5" s="17"/>
      <c r="F5" s="17"/>
      <c r="G5" s="1">
        <f aca="true" t="shared" si="0" ref="G5:G68">D5-C5-(F5-E5)</f>
        <v>2</v>
      </c>
      <c r="H5" s="16">
        <f aca="true" t="shared" si="1" ref="H5:H68">B5*G5</f>
        <v>3999.6</v>
      </c>
    </row>
    <row r="6" spans="1:8" ht="15">
      <c r="A6" s="28" t="s">
        <v>24</v>
      </c>
      <c r="B6" s="16">
        <v>332.96</v>
      </c>
      <c r="C6" s="17">
        <v>43131</v>
      </c>
      <c r="D6" s="17">
        <v>43132</v>
      </c>
      <c r="E6" s="17"/>
      <c r="F6" s="17"/>
      <c r="G6" s="1">
        <f t="shared" si="0"/>
        <v>1</v>
      </c>
      <c r="H6" s="16">
        <f t="shared" si="1"/>
        <v>332.96</v>
      </c>
    </row>
    <row r="7" spans="1:8" ht="15">
      <c r="A7" s="28" t="s">
        <v>25</v>
      </c>
      <c r="B7" s="16">
        <v>2911.11</v>
      </c>
      <c r="C7" s="17">
        <v>43131</v>
      </c>
      <c r="D7" s="17">
        <v>43132</v>
      </c>
      <c r="E7" s="17"/>
      <c r="F7" s="17"/>
      <c r="G7" s="1">
        <f t="shared" si="0"/>
        <v>1</v>
      </c>
      <c r="H7" s="16">
        <f t="shared" si="1"/>
        <v>2911.11</v>
      </c>
    </row>
    <row r="8" spans="1:8" ht="15">
      <c r="A8" s="28" t="s">
        <v>26</v>
      </c>
      <c r="B8" s="16">
        <v>220</v>
      </c>
      <c r="C8" s="17">
        <v>43131</v>
      </c>
      <c r="D8" s="17">
        <v>43132</v>
      </c>
      <c r="E8" s="17"/>
      <c r="F8" s="17"/>
      <c r="G8" s="1">
        <f t="shared" si="0"/>
        <v>1</v>
      </c>
      <c r="H8" s="16">
        <f t="shared" si="1"/>
        <v>220</v>
      </c>
    </row>
    <row r="9" spans="1:8" ht="15">
      <c r="A9" s="28" t="s">
        <v>27</v>
      </c>
      <c r="B9" s="16">
        <v>1175</v>
      </c>
      <c r="C9" s="17">
        <v>43127</v>
      </c>
      <c r="D9" s="17">
        <v>43132</v>
      </c>
      <c r="E9" s="17"/>
      <c r="F9" s="17"/>
      <c r="G9" s="1">
        <f t="shared" si="0"/>
        <v>5</v>
      </c>
      <c r="H9" s="16">
        <f t="shared" si="1"/>
        <v>5875</v>
      </c>
    </row>
    <row r="10" spans="1:8" ht="15">
      <c r="A10" s="28" t="s">
        <v>28</v>
      </c>
      <c r="B10" s="16">
        <v>39.9</v>
      </c>
      <c r="C10" s="17">
        <v>43132</v>
      </c>
      <c r="D10" s="17">
        <v>43132</v>
      </c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 t="s">
        <v>29</v>
      </c>
      <c r="B11" s="16">
        <v>3029.4</v>
      </c>
      <c r="C11" s="17">
        <v>43131</v>
      </c>
      <c r="D11" s="17">
        <v>43132</v>
      </c>
      <c r="E11" s="17"/>
      <c r="F11" s="17"/>
      <c r="G11" s="1">
        <f t="shared" si="0"/>
        <v>1</v>
      </c>
      <c r="H11" s="16">
        <f t="shared" si="1"/>
        <v>3029.4</v>
      </c>
    </row>
    <row r="12" spans="1:8" ht="15">
      <c r="A12" s="28" t="s">
        <v>30</v>
      </c>
      <c r="B12" s="16">
        <v>90</v>
      </c>
      <c r="C12" s="17">
        <v>43181</v>
      </c>
      <c r="D12" s="17">
        <v>43140</v>
      </c>
      <c r="E12" s="17"/>
      <c r="F12" s="17"/>
      <c r="G12" s="1">
        <f t="shared" si="0"/>
        <v>-41</v>
      </c>
      <c r="H12" s="16">
        <f t="shared" si="1"/>
        <v>-3690</v>
      </c>
    </row>
    <row r="13" spans="1:8" ht="15">
      <c r="A13" s="28" t="s">
        <v>31</v>
      </c>
      <c r="B13" s="16">
        <v>2385</v>
      </c>
      <c r="C13" s="17">
        <v>43152</v>
      </c>
      <c r="D13" s="17">
        <v>43154</v>
      </c>
      <c r="E13" s="17"/>
      <c r="F13" s="17"/>
      <c r="G13" s="1">
        <f t="shared" si="0"/>
        <v>2</v>
      </c>
      <c r="H13" s="16">
        <f t="shared" si="1"/>
        <v>4770</v>
      </c>
    </row>
    <row r="14" spans="1:8" ht="15">
      <c r="A14" s="28" t="s">
        <v>32</v>
      </c>
      <c r="B14" s="16">
        <v>504.24</v>
      </c>
      <c r="C14" s="17">
        <v>43159</v>
      </c>
      <c r="D14" s="17">
        <v>43154</v>
      </c>
      <c r="E14" s="17"/>
      <c r="F14" s="17"/>
      <c r="G14" s="1">
        <f t="shared" si="0"/>
        <v>-5</v>
      </c>
      <c r="H14" s="16">
        <f t="shared" si="1"/>
        <v>-2521.2</v>
      </c>
    </row>
    <row r="15" spans="1:8" ht="15">
      <c r="A15" s="28" t="s">
        <v>33</v>
      </c>
      <c r="B15" s="16">
        <v>16.31</v>
      </c>
      <c r="C15" s="17">
        <v>43165</v>
      </c>
      <c r="D15" s="17">
        <v>43154</v>
      </c>
      <c r="E15" s="17"/>
      <c r="F15" s="17"/>
      <c r="G15" s="1">
        <f t="shared" si="0"/>
        <v>-11</v>
      </c>
      <c r="H15" s="16">
        <f t="shared" si="1"/>
        <v>-179.41</v>
      </c>
    </row>
    <row r="16" spans="1:8" ht="15">
      <c r="A16" s="28" t="s">
        <v>34</v>
      </c>
      <c r="B16" s="16">
        <v>184.62</v>
      </c>
      <c r="C16" s="17">
        <v>43158</v>
      </c>
      <c r="D16" s="17">
        <v>43154</v>
      </c>
      <c r="E16" s="17"/>
      <c r="F16" s="17"/>
      <c r="G16" s="1">
        <f t="shared" si="0"/>
        <v>-4</v>
      </c>
      <c r="H16" s="16">
        <f t="shared" si="1"/>
        <v>-738.48</v>
      </c>
    </row>
    <row r="17" spans="1:8" ht="15">
      <c r="A17" s="28" t="s">
        <v>35</v>
      </c>
      <c r="B17" s="16">
        <v>165</v>
      </c>
      <c r="C17" s="17">
        <v>43162</v>
      </c>
      <c r="D17" s="17">
        <v>43161</v>
      </c>
      <c r="E17" s="17"/>
      <c r="F17" s="17"/>
      <c r="G17" s="1">
        <f t="shared" si="0"/>
        <v>-1</v>
      </c>
      <c r="H17" s="16">
        <f t="shared" si="1"/>
        <v>-165</v>
      </c>
    </row>
    <row r="18" spans="1:8" ht="15">
      <c r="A18" s="28" t="s">
        <v>36</v>
      </c>
      <c r="B18" s="16">
        <v>260</v>
      </c>
      <c r="C18" s="17">
        <v>43172</v>
      </c>
      <c r="D18" s="17">
        <v>43173</v>
      </c>
      <c r="E18" s="17"/>
      <c r="F18" s="17"/>
      <c r="G18" s="1">
        <f t="shared" si="0"/>
        <v>1</v>
      </c>
      <c r="H18" s="16">
        <f t="shared" si="1"/>
        <v>260</v>
      </c>
    </row>
    <row r="19" spans="1:8" ht="15">
      <c r="A19" s="28" t="s">
        <v>37</v>
      </c>
      <c r="B19" s="16">
        <v>115</v>
      </c>
      <c r="C19" s="17">
        <v>43174</v>
      </c>
      <c r="D19" s="17">
        <v>43173</v>
      </c>
      <c r="E19" s="17"/>
      <c r="F19" s="17"/>
      <c r="G19" s="1">
        <f t="shared" si="0"/>
        <v>-1</v>
      </c>
      <c r="H19" s="16">
        <f t="shared" si="1"/>
        <v>-115</v>
      </c>
    </row>
    <row r="20" spans="1:8" ht="15">
      <c r="A20" s="28" t="s">
        <v>38</v>
      </c>
      <c r="B20" s="16">
        <v>89.67</v>
      </c>
      <c r="C20" s="17">
        <v>43174</v>
      </c>
      <c r="D20" s="17">
        <v>43173</v>
      </c>
      <c r="E20" s="17"/>
      <c r="F20" s="17"/>
      <c r="G20" s="1">
        <f t="shared" si="0"/>
        <v>-1</v>
      </c>
      <c r="H20" s="16">
        <f t="shared" si="1"/>
        <v>-89.67</v>
      </c>
    </row>
    <row r="21" spans="1:8" ht="15">
      <c r="A21" s="28" t="s">
        <v>39</v>
      </c>
      <c r="B21" s="16">
        <v>2911.11</v>
      </c>
      <c r="C21" s="17">
        <v>43181</v>
      </c>
      <c r="D21" s="17">
        <v>43182</v>
      </c>
      <c r="E21" s="17"/>
      <c r="F21" s="17"/>
      <c r="G21" s="1">
        <f t="shared" si="0"/>
        <v>1</v>
      </c>
      <c r="H21" s="16">
        <f t="shared" si="1"/>
        <v>2911.11</v>
      </c>
    </row>
    <row r="22" spans="1:8" ht="15">
      <c r="A22" s="28" t="s">
        <v>40</v>
      </c>
      <c r="B22" s="16">
        <v>332.96</v>
      </c>
      <c r="C22" s="17">
        <v>43181</v>
      </c>
      <c r="D22" s="17">
        <v>43182</v>
      </c>
      <c r="E22" s="17"/>
      <c r="F22" s="17"/>
      <c r="G22" s="1">
        <f t="shared" si="0"/>
        <v>1</v>
      </c>
      <c r="H22" s="16">
        <f t="shared" si="1"/>
        <v>332.96</v>
      </c>
    </row>
    <row r="23" spans="1:8" ht="15">
      <c r="A23" s="28" t="s">
        <v>41</v>
      </c>
      <c r="B23" s="16">
        <v>332.96</v>
      </c>
      <c r="C23" s="17">
        <v>43187</v>
      </c>
      <c r="D23" s="17">
        <v>43187</v>
      </c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 t="s">
        <v>42</v>
      </c>
      <c r="B24" s="16">
        <v>2911.11</v>
      </c>
      <c r="C24" s="17">
        <v>43187</v>
      </c>
      <c r="D24" s="17">
        <v>43187</v>
      </c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 t="s">
        <v>43</v>
      </c>
      <c r="B25" s="16">
        <v>170</v>
      </c>
      <c r="C25" s="17">
        <v>43188</v>
      </c>
      <c r="D25" s="17">
        <v>43187</v>
      </c>
      <c r="E25" s="17"/>
      <c r="F25" s="17"/>
      <c r="G25" s="1">
        <f t="shared" si="0"/>
        <v>-1</v>
      </c>
      <c r="H25" s="16">
        <f t="shared" si="1"/>
        <v>-170</v>
      </c>
    </row>
    <row r="26" spans="1:8" ht="15">
      <c r="A26" s="28" t="s">
        <v>44</v>
      </c>
      <c r="B26" s="16">
        <v>220</v>
      </c>
      <c r="C26" s="17">
        <v>43190</v>
      </c>
      <c r="D26" s="17">
        <v>43187</v>
      </c>
      <c r="E26" s="17"/>
      <c r="F26" s="17"/>
      <c r="G26" s="1">
        <f t="shared" si="0"/>
        <v>-3</v>
      </c>
      <c r="H26" s="16">
        <f t="shared" si="1"/>
        <v>-660</v>
      </c>
    </row>
    <row r="27" spans="1:8" ht="15">
      <c r="A27" s="28" t="s">
        <v>45</v>
      </c>
      <c r="B27" s="16">
        <v>570</v>
      </c>
      <c r="C27" s="17">
        <v>43190</v>
      </c>
      <c r="D27" s="17">
        <v>43187</v>
      </c>
      <c r="E27" s="17"/>
      <c r="F27" s="17"/>
      <c r="G27" s="1">
        <f t="shared" si="0"/>
        <v>-3</v>
      </c>
      <c r="H27" s="16">
        <f t="shared" si="1"/>
        <v>-1710</v>
      </c>
    </row>
    <row r="28" spans="1:8" ht="15">
      <c r="A28" s="28" t="s">
        <v>46</v>
      </c>
      <c r="B28" s="16">
        <v>39.9</v>
      </c>
      <c r="C28" s="17">
        <v>43191</v>
      </c>
      <c r="D28" s="17">
        <v>43187</v>
      </c>
      <c r="E28" s="17"/>
      <c r="F28" s="17"/>
      <c r="G28" s="1">
        <f t="shared" si="0"/>
        <v>-4</v>
      </c>
      <c r="H28" s="16">
        <f t="shared" si="1"/>
        <v>-159.6</v>
      </c>
    </row>
    <row r="29" spans="1:8" ht="15">
      <c r="A29" s="28" t="s">
        <v>47</v>
      </c>
      <c r="B29" s="16">
        <v>900.82</v>
      </c>
      <c r="C29" s="17">
        <v>43187</v>
      </c>
      <c r="D29" s="17">
        <v>43187</v>
      </c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 t="s">
        <v>48</v>
      </c>
      <c r="B30" s="16">
        <v>374.4</v>
      </c>
      <c r="C30" s="17">
        <v>43190</v>
      </c>
      <c r="D30" s="17">
        <v>43187</v>
      </c>
      <c r="E30" s="17"/>
      <c r="F30" s="17"/>
      <c r="G30" s="1">
        <f t="shared" si="0"/>
        <v>-3</v>
      </c>
      <c r="H30" s="16">
        <f t="shared" si="1"/>
        <v>-1123.1999999999998</v>
      </c>
    </row>
    <row r="31" spans="1:8" ht="15">
      <c r="A31" s="28" t="s">
        <v>49</v>
      </c>
      <c r="B31" s="16">
        <v>57.71</v>
      </c>
      <c r="C31" s="17">
        <v>43203</v>
      </c>
      <c r="D31" s="17">
        <v>43187</v>
      </c>
      <c r="E31" s="17"/>
      <c r="F31" s="17"/>
      <c r="G31" s="1">
        <f t="shared" si="0"/>
        <v>-16</v>
      </c>
      <c r="H31" s="16">
        <f t="shared" si="1"/>
        <v>-923.36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39149.29</v>
      </c>
      <c r="C1">
        <f>COUNTA(A4:A203)</f>
        <v>21</v>
      </c>
      <c r="G1" s="20">
        <f>IF(B1&lt;&gt;0,H1/B1,0)</f>
        <v>7.8072031446802725</v>
      </c>
      <c r="H1" s="19">
        <f>SUM(H4:H195)</f>
        <v>305646.45999999996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50</v>
      </c>
      <c r="B4" s="16">
        <v>188</v>
      </c>
      <c r="C4" s="17">
        <v>43196</v>
      </c>
      <c r="D4" s="17">
        <v>43196</v>
      </c>
      <c r="E4" s="17"/>
      <c r="F4" s="17"/>
      <c r="G4" s="1">
        <f>D4-C4-(F4-E4)</f>
        <v>0</v>
      </c>
      <c r="H4" s="16">
        <f>B4*G4</f>
        <v>0</v>
      </c>
    </row>
    <row r="5" spans="1:8" ht="15">
      <c r="A5" s="28" t="s">
        <v>51</v>
      </c>
      <c r="B5" s="16">
        <v>881.1</v>
      </c>
      <c r="C5" s="17">
        <v>43197</v>
      </c>
      <c r="D5" s="17">
        <v>43203</v>
      </c>
      <c r="E5" s="17"/>
      <c r="F5" s="17"/>
      <c r="G5" s="1">
        <f aca="true" t="shared" si="0" ref="G5:G68">D5-C5-(F5-E5)</f>
        <v>6</v>
      </c>
      <c r="H5" s="16">
        <f aca="true" t="shared" si="1" ref="H5:H68">B5*G5</f>
        <v>5286.6</v>
      </c>
    </row>
    <row r="6" spans="1:8" ht="15">
      <c r="A6" s="28" t="s">
        <v>52</v>
      </c>
      <c r="B6" s="16">
        <v>783.56</v>
      </c>
      <c r="C6" s="17">
        <v>43220</v>
      </c>
      <c r="D6" s="17">
        <v>43217</v>
      </c>
      <c r="E6" s="17"/>
      <c r="F6" s="17"/>
      <c r="G6" s="1">
        <f t="shared" si="0"/>
        <v>-3</v>
      </c>
      <c r="H6" s="16">
        <f t="shared" si="1"/>
        <v>-2350.68</v>
      </c>
    </row>
    <row r="7" spans="1:8" ht="15">
      <c r="A7" s="28" t="s">
        <v>53</v>
      </c>
      <c r="B7" s="16">
        <v>182.83</v>
      </c>
      <c r="C7" s="17">
        <v>43220</v>
      </c>
      <c r="D7" s="17">
        <v>43217</v>
      </c>
      <c r="E7" s="17"/>
      <c r="F7" s="17"/>
      <c r="G7" s="1">
        <f t="shared" si="0"/>
        <v>-3</v>
      </c>
      <c r="H7" s="16">
        <f t="shared" si="1"/>
        <v>-548.49</v>
      </c>
    </row>
    <row r="8" spans="1:8" ht="15">
      <c r="A8" s="28" t="s">
        <v>54</v>
      </c>
      <c r="B8" s="16">
        <v>783.56</v>
      </c>
      <c r="C8" s="17">
        <v>43220</v>
      </c>
      <c r="D8" s="17">
        <v>43217</v>
      </c>
      <c r="E8" s="17"/>
      <c r="F8" s="17"/>
      <c r="G8" s="1">
        <f t="shared" si="0"/>
        <v>-3</v>
      </c>
      <c r="H8" s="16">
        <f t="shared" si="1"/>
        <v>-2350.68</v>
      </c>
    </row>
    <row r="9" spans="1:8" ht="15">
      <c r="A9" s="28" t="s">
        <v>55</v>
      </c>
      <c r="B9" s="16">
        <v>332.96</v>
      </c>
      <c r="C9" s="17">
        <v>43220</v>
      </c>
      <c r="D9" s="17">
        <v>43217</v>
      </c>
      <c r="E9" s="17"/>
      <c r="F9" s="17"/>
      <c r="G9" s="1">
        <f t="shared" si="0"/>
        <v>-3</v>
      </c>
      <c r="H9" s="16">
        <f t="shared" si="1"/>
        <v>-998.8799999999999</v>
      </c>
    </row>
    <row r="10" spans="1:8" ht="15">
      <c r="A10" s="28" t="s">
        <v>56</v>
      </c>
      <c r="B10" s="16">
        <v>2911.11</v>
      </c>
      <c r="C10" s="17">
        <v>43220</v>
      </c>
      <c r="D10" s="17">
        <v>43217</v>
      </c>
      <c r="E10" s="17"/>
      <c r="F10" s="17"/>
      <c r="G10" s="1">
        <f t="shared" si="0"/>
        <v>-3</v>
      </c>
      <c r="H10" s="16">
        <f t="shared" si="1"/>
        <v>-8733.33</v>
      </c>
    </row>
    <row r="11" spans="1:8" ht="15">
      <c r="A11" s="28" t="s">
        <v>57</v>
      </c>
      <c r="B11" s="16">
        <v>763.48</v>
      </c>
      <c r="C11" s="17">
        <v>43215</v>
      </c>
      <c r="D11" s="17">
        <v>43217</v>
      </c>
      <c r="E11" s="17"/>
      <c r="F11" s="17"/>
      <c r="G11" s="1">
        <f t="shared" si="0"/>
        <v>2</v>
      </c>
      <c r="H11" s="16">
        <f t="shared" si="1"/>
        <v>1526.96</v>
      </c>
    </row>
    <row r="12" spans="1:8" ht="15">
      <c r="A12" s="28" t="s">
        <v>58</v>
      </c>
      <c r="B12" s="16">
        <v>1943</v>
      </c>
      <c r="C12" s="17">
        <v>43220</v>
      </c>
      <c r="D12" s="17">
        <v>43217</v>
      </c>
      <c r="E12" s="17"/>
      <c r="F12" s="17"/>
      <c r="G12" s="1">
        <f t="shared" si="0"/>
        <v>-3</v>
      </c>
      <c r="H12" s="16">
        <f t="shared" si="1"/>
        <v>-5829</v>
      </c>
    </row>
    <row r="13" spans="1:8" ht="15">
      <c r="A13" s="28" t="s">
        <v>59</v>
      </c>
      <c r="B13" s="16">
        <v>14021.67</v>
      </c>
      <c r="C13" s="17">
        <v>43210</v>
      </c>
      <c r="D13" s="17">
        <v>43224</v>
      </c>
      <c r="E13" s="17"/>
      <c r="F13" s="17"/>
      <c r="G13" s="1">
        <f t="shared" si="0"/>
        <v>14</v>
      </c>
      <c r="H13" s="16">
        <f t="shared" si="1"/>
        <v>196303.38</v>
      </c>
    </row>
    <row r="14" spans="1:8" ht="15">
      <c r="A14" s="28" t="s">
        <v>60</v>
      </c>
      <c r="B14" s="16">
        <v>10000</v>
      </c>
      <c r="C14" s="17">
        <v>43214</v>
      </c>
      <c r="D14" s="17">
        <v>43224</v>
      </c>
      <c r="E14" s="17"/>
      <c r="F14" s="17"/>
      <c r="G14" s="1">
        <f t="shared" si="0"/>
        <v>10</v>
      </c>
      <c r="H14" s="16">
        <f t="shared" si="1"/>
        <v>100000</v>
      </c>
    </row>
    <row r="15" spans="1:8" ht="15">
      <c r="A15" s="28" t="s">
        <v>61</v>
      </c>
      <c r="B15" s="16">
        <v>822.5</v>
      </c>
      <c r="C15" s="17">
        <v>43219</v>
      </c>
      <c r="D15" s="17">
        <v>43231</v>
      </c>
      <c r="E15" s="17"/>
      <c r="F15" s="17"/>
      <c r="G15" s="1">
        <f t="shared" si="0"/>
        <v>12</v>
      </c>
      <c r="H15" s="16">
        <f t="shared" si="1"/>
        <v>9870</v>
      </c>
    </row>
    <row r="16" spans="1:8" ht="15">
      <c r="A16" s="28" t="s">
        <v>62</v>
      </c>
      <c r="B16" s="16">
        <v>2909.71</v>
      </c>
      <c r="C16" s="17">
        <v>43224</v>
      </c>
      <c r="D16" s="17">
        <v>43231</v>
      </c>
      <c r="E16" s="17"/>
      <c r="F16" s="17"/>
      <c r="G16" s="1">
        <f t="shared" si="0"/>
        <v>7</v>
      </c>
      <c r="H16" s="16">
        <f t="shared" si="1"/>
        <v>20367.97</v>
      </c>
    </row>
    <row r="17" spans="1:8" ht="15">
      <c r="A17" s="28" t="s">
        <v>63</v>
      </c>
      <c r="B17" s="16">
        <v>106</v>
      </c>
      <c r="C17" s="17">
        <v>43244</v>
      </c>
      <c r="D17" s="17">
        <v>43231</v>
      </c>
      <c r="E17" s="17"/>
      <c r="F17" s="17"/>
      <c r="G17" s="1">
        <f t="shared" si="0"/>
        <v>-13</v>
      </c>
      <c r="H17" s="16">
        <f t="shared" si="1"/>
        <v>-1378</v>
      </c>
    </row>
    <row r="18" spans="1:8" ht="15">
      <c r="A18" s="28" t="s">
        <v>64</v>
      </c>
      <c r="B18" s="16">
        <v>660.58</v>
      </c>
      <c r="C18" s="17">
        <v>43243</v>
      </c>
      <c r="D18" s="17">
        <v>43231</v>
      </c>
      <c r="E18" s="17"/>
      <c r="F18" s="17"/>
      <c r="G18" s="1">
        <f t="shared" si="0"/>
        <v>-12</v>
      </c>
      <c r="H18" s="16">
        <f t="shared" si="1"/>
        <v>-7926.960000000001</v>
      </c>
    </row>
    <row r="19" spans="1:8" ht="15">
      <c r="A19" s="28" t="s">
        <v>65</v>
      </c>
      <c r="B19" s="16">
        <v>196.36</v>
      </c>
      <c r="C19" s="17">
        <v>43227</v>
      </c>
      <c r="D19" s="17">
        <v>43231</v>
      </c>
      <c r="E19" s="17"/>
      <c r="F19" s="17"/>
      <c r="G19" s="1">
        <f t="shared" si="0"/>
        <v>4</v>
      </c>
      <c r="H19" s="16">
        <f t="shared" si="1"/>
        <v>785.44</v>
      </c>
    </row>
    <row r="20" spans="1:8" ht="15">
      <c r="A20" s="28" t="s">
        <v>66</v>
      </c>
      <c r="B20" s="16">
        <v>131.74</v>
      </c>
      <c r="C20" s="17">
        <v>43235</v>
      </c>
      <c r="D20" s="17">
        <v>43234</v>
      </c>
      <c r="E20" s="17"/>
      <c r="F20" s="17"/>
      <c r="G20" s="1">
        <f t="shared" si="0"/>
        <v>-1</v>
      </c>
      <c r="H20" s="16">
        <f t="shared" si="1"/>
        <v>-131.74</v>
      </c>
    </row>
    <row r="21" spans="1:8" ht="15">
      <c r="A21" s="28" t="s">
        <v>67</v>
      </c>
      <c r="B21" s="16">
        <v>121.61</v>
      </c>
      <c r="C21" s="17">
        <v>43235</v>
      </c>
      <c r="D21" s="17">
        <v>43234</v>
      </c>
      <c r="E21" s="17"/>
      <c r="F21" s="17"/>
      <c r="G21" s="1">
        <f t="shared" si="0"/>
        <v>-1</v>
      </c>
      <c r="H21" s="16">
        <f t="shared" si="1"/>
        <v>-121.61</v>
      </c>
    </row>
    <row r="22" spans="1:8" ht="15">
      <c r="A22" s="28" t="s">
        <v>68</v>
      </c>
      <c r="B22" s="16">
        <v>124.52</v>
      </c>
      <c r="C22" s="17">
        <v>43235</v>
      </c>
      <c r="D22" s="17">
        <v>43234</v>
      </c>
      <c r="E22" s="17"/>
      <c r="F22" s="17"/>
      <c r="G22" s="1">
        <f t="shared" si="0"/>
        <v>-1</v>
      </c>
      <c r="H22" s="16">
        <f t="shared" si="1"/>
        <v>-124.52</v>
      </c>
    </row>
    <row r="23" spans="1:8" ht="15">
      <c r="A23" s="28" t="s">
        <v>69</v>
      </c>
      <c r="B23" s="16">
        <v>265</v>
      </c>
      <c r="C23" s="17">
        <v>43238</v>
      </c>
      <c r="D23" s="17">
        <v>43234</v>
      </c>
      <c r="E23" s="17"/>
      <c r="F23" s="17"/>
      <c r="G23" s="1">
        <f t="shared" si="0"/>
        <v>-4</v>
      </c>
      <c r="H23" s="16">
        <f t="shared" si="1"/>
        <v>-1060</v>
      </c>
    </row>
    <row r="24" spans="1:8" ht="15">
      <c r="A24" s="28" t="s">
        <v>70</v>
      </c>
      <c r="B24" s="16">
        <v>1020</v>
      </c>
      <c r="C24" s="17">
        <v>43231</v>
      </c>
      <c r="D24" s="17">
        <v>43234</v>
      </c>
      <c r="E24" s="17"/>
      <c r="F24" s="17"/>
      <c r="G24" s="1">
        <f t="shared" si="0"/>
        <v>3</v>
      </c>
      <c r="H24" s="16">
        <f t="shared" si="1"/>
        <v>3060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2018-05-25T08:22:47Z</dcterms:modified>
  <cp:category/>
  <cp:version/>
  <cp:contentType/>
  <cp:contentStatus/>
</cp:coreProperties>
</file>